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دليل" sheetId="1" state="visible" r:id="rId1"/>
    <sheet xmlns:r="http://schemas.openxmlformats.org/officeDocument/2006/relationships" name="01-يناير" sheetId="2" state="visible" r:id="rId2"/>
    <sheet xmlns:r="http://schemas.openxmlformats.org/officeDocument/2006/relationships" name="02-فبراير" sheetId="3" state="visible" r:id="rId3"/>
    <sheet xmlns:r="http://schemas.openxmlformats.org/officeDocument/2006/relationships" name="03-مارس" sheetId="4" state="visible" r:id="rId4"/>
    <sheet xmlns:r="http://schemas.openxmlformats.org/officeDocument/2006/relationships" name="04-أبريل" sheetId="5" state="visible" r:id="rId5"/>
    <sheet xmlns:r="http://schemas.openxmlformats.org/officeDocument/2006/relationships" name="05-مايو" sheetId="6" state="visible" r:id="rId6"/>
    <sheet xmlns:r="http://schemas.openxmlformats.org/officeDocument/2006/relationships" name="06-يونيو" sheetId="7" state="visible" r:id="rId7"/>
    <sheet xmlns:r="http://schemas.openxmlformats.org/officeDocument/2006/relationships" name="07-يوليو" sheetId="8" state="visible" r:id="rId8"/>
    <sheet xmlns:r="http://schemas.openxmlformats.org/officeDocument/2006/relationships" name="08-أغسطس" sheetId="9" state="visible" r:id="rId9"/>
    <sheet xmlns:r="http://schemas.openxmlformats.org/officeDocument/2006/relationships" name="09-سبتمبر" sheetId="10" state="visible" r:id="rId10"/>
    <sheet xmlns:r="http://schemas.openxmlformats.org/officeDocument/2006/relationships" name="10-أكتوبر" sheetId="11" state="visible" r:id="rId11"/>
    <sheet xmlns:r="http://schemas.openxmlformats.org/officeDocument/2006/relationships" name="11-نوفمبر" sheetId="12" state="visible" r:id="rId12"/>
    <sheet xmlns:r="http://schemas.openxmlformats.org/officeDocument/2006/relationships" name="12-ديسمبر" sheetId="13" state="visible" r:id="rId13"/>
    <sheet xmlns:r="http://schemas.openxmlformats.org/officeDocument/2006/relationships" name="ملخص سنوي" sheetId="14" state="visible" r:id="rId14"/>
    <sheet xmlns:r="http://schemas.openxmlformats.org/officeDocument/2006/relationships" name="تدقيق يوليو" sheetId="15" state="visible" r:id="rId15"/>
    <sheet xmlns:r="http://schemas.openxmlformats.org/officeDocument/2006/relationships" name="بيانات الموظفين" sheetId="16" state="visible" r:id="rId16"/>
    <sheet xmlns:r="http://schemas.openxmlformats.org/officeDocument/2006/relationships" name="الإعدادات" sheetId="17" state="visible" r:id="rId17"/>
  </sheets>
  <definedNames>
    <definedName name="_xlnm.Print_Titles" localSheetId="1">'01-يناير'!$5:$7,'01-يناير'!$A:$D</definedName>
    <definedName name="_xlnm.Print_Area" localSheetId="1">'01-يناير'!$A$1:$BD$71</definedName>
    <definedName name="_xlnm.Print_Titles" localSheetId="2">'02-فبراير'!$5:$7,'02-فبراير'!$A:$D</definedName>
    <definedName name="_xlnm.Print_Area" localSheetId="2">'02-فبراير'!$A$1:$BD$71</definedName>
    <definedName name="_xlnm.Print_Titles" localSheetId="3">'03-مارس'!$5:$7,'03-مارس'!$A:$D</definedName>
    <definedName name="_xlnm.Print_Area" localSheetId="3">'03-مارس'!$A$1:$BD$71</definedName>
    <definedName name="_xlnm.Print_Titles" localSheetId="4">'04-أبريل'!$5:$7,'04-أبريل'!$A:$D</definedName>
    <definedName name="_xlnm.Print_Area" localSheetId="4">'04-أبريل'!$A$1:$BD$71</definedName>
    <definedName name="_xlnm.Print_Titles" localSheetId="5">'05-مايو'!$5:$7,'05-مايو'!$A:$D</definedName>
    <definedName name="_xlnm.Print_Area" localSheetId="5">'05-مايو'!$A$1:$BD$71</definedName>
    <definedName name="_xlnm.Print_Titles" localSheetId="6">'06-يونيو'!$5:$7,'06-يونيو'!$A:$D</definedName>
    <definedName name="_xlnm.Print_Area" localSheetId="6">'06-يونيو'!$A$1:$BD$71</definedName>
    <definedName name="_xlnm.Print_Titles" localSheetId="7">'07-يوليو'!$5:$7,'07-يوليو'!$A:$D</definedName>
    <definedName name="_xlnm.Print_Area" localSheetId="7">'07-يوليو'!$A$1:$BD$71</definedName>
    <definedName name="_xlnm.Print_Titles" localSheetId="8">'08-أغسطس'!$5:$7,'08-أغسطس'!$A:$D</definedName>
    <definedName name="_xlnm.Print_Area" localSheetId="8">'08-أغسطس'!$A$1:$BD$71</definedName>
    <definedName name="_xlnm.Print_Titles" localSheetId="9">'09-سبتمبر'!$5:$7,'09-سبتمبر'!$A:$D</definedName>
    <definedName name="_xlnm.Print_Area" localSheetId="9">'09-سبتمبر'!$A$1:$BD$71</definedName>
    <definedName name="_xlnm.Print_Titles" localSheetId="10">'10-أكتوبر'!$5:$7,'10-أكتوبر'!$A:$D</definedName>
    <definedName name="_xlnm.Print_Area" localSheetId="10">'10-أكتوبر'!$A$1:$BD$71</definedName>
    <definedName name="_xlnm.Print_Titles" localSheetId="11">'11-نوفمبر'!$5:$7,'11-نوفمبر'!$A:$D</definedName>
    <definedName name="_xlnm.Print_Area" localSheetId="11">'11-نوفمبر'!$A$1:$BD$71</definedName>
    <definedName name="_xlnm.Print_Titles" localSheetId="12">'12-ديسمبر'!$5:$7,'12-ديسمبر'!$A:$D</definedName>
    <definedName name="_xlnm.Print_Area" localSheetId="12">'12-ديسمبر'!$A$1:$BD$71</definedName>
    <definedName name="_xlnm._FilterDatabase" localSheetId="15" hidden="1">'بيانات الموظفين'!$A$6:$K$65</definedName>
    <definedName name="_xlnm.Print_Titles" localSheetId="15">'بيانات الموظفين'!$6:$6</definedName>
  </definedNames>
  <calcPr calcId="124519" fullCalcOnLoad="1"/>
</workbook>
</file>

<file path=xl/styles.xml><?xml version="1.0" encoding="utf-8"?>
<styleSheet xmlns="http://schemas.openxmlformats.org/spreadsheetml/2006/main">
  <numFmts count="3">
    <numFmt numFmtId="164" formatCode="0.0;[Red]-0.0"/>
    <numFmt numFmtId="165" formatCode="#,##0.00;[Red]-#,##0.00"/>
    <numFmt numFmtId="166" formatCode="yyyy-mm-dd"/>
  </numFmts>
  <fonts count="36">
    <font>
      <name val="Calibri"/>
      <family val="2"/>
      <color theme="1"/>
      <sz val="11"/>
      <scheme val="minor"/>
    </font>
    <font>
      <name val="Segoe UI"/>
      <b val="1"/>
      <color rgb="00FFFFFF"/>
      <sz val="15"/>
    </font>
    <font>
      <name val="Segoe UI"/>
      <color rgb="00FFFFFF"/>
      <sz val="10"/>
    </font>
    <font>
      <name val="Segoe UI"/>
      <color rgb="00B8860B"/>
      <sz val="9.5"/>
    </font>
    <font>
      <name val="Segoe UI"/>
      <b val="1"/>
      <color rgb="00FFFFFF"/>
      <sz val="9.5"/>
    </font>
    <font>
      <name val="Segoe UI"/>
      <b val="1"/>
      <color rgb="00FFFFFF"/>
      <sz val="10"/>
    </font>
    <font>
      <name val="Segoe UI"/>
      <b val="1"/>
      <color rgb="00FFFFFF"/>
      <sz val="8"/>
    </font>
    <font>
      <name val="Segoe UI"/>
      <b val="1"/>
      <color rgb="001B2F4B"/>
      <sz val="8.5"/>
    </font>
    <font>
      <name val="Segoe UI"/>
      <b val="1"/>
      <color rgb="008A5B00"/>
      <sz val="8.5"/>
    </font>
    <font>
      <name val="Segoe UI"/>
      <color rgb="008A5B00"/>
      <sz val="8"/>
    </font>
    <font>
      <name val="Segoe UI"/>
      <color rgb="006B7A8C"/>
      <sz val="9"/>
    </font>
    <font>
      <name val="Segoe UI"/>
      <b val="1"/>
      <color rgb="0024476E"/>
      <sz val="9.5"/>
    </font>
    <font>
      <name val="Segoe UI"/>
      <color rgb="001B2F4B"/>
      <sz val="10"/>
    </font>
    <font>
      <name val="Segoe UI"/>
      <b val="1"/>
      <color rgb="000B5D51"/>
      <sz val="10.5"/>
    </font>
    <font>
      <name val="Segoe UI"/>
      <color rgb="00FFFFFF"/>
      <sz val="9"/>
    </font>
    <font>
      <name val="Segoe UI"/>
      <color rgb="001B2F4B"/>
      <sz val="9"/>
    </font>
    <font>
      <name val="Segoe UI"/>
      <b val="1"/>
      <color rgb="009AA7B6"/>
      <sz val="9"/>
    </font>
    <font>
      <name val="Segoe UI"/>
      <color rgb="009AA7B6"/>
      <sz val="7"/>
    </font>
    <font>
      <name val="Segoe UI"/>
      <color rgb="009AA7B6"/>
      <sz val="8"/>
    </font>
    <font>
      <name val="Segoe UI"/>
      <color rgb="009AA7B6"/>
      <sz val="9"/>
    </font>
    <font>
      <name val="Segoe UI"/>
      <b val="1"/>
      <color rgb="00FFFFFF"/>
      <sz val="11"/>
    </font>
    <font>
      <name val="Segoe UI"/>
      <color rgb="006B7A8C"/>
      <sz val="8.5"/>
    </font>
    <font>
      <name val="Segoe UI"/>
      <b val="1"/>
      <color rgb="0024476E"/>
      <sz val="9"/>
    </font>
    <font>
      <name val="Segoe UI"/>
      <color rgb="001B2F4B"/>
      <sz val="9.5"/>
    </font>
    <font>
      <name val="Segoe UI"/>
      <b val="1"/>
      <color rgb="000B5D51"/>
      <sz val="9.5"/>
    </font>
    <font>
      <name val="Segoe UI"/>
      <b val="1"/>
      <color rgb="00FFFFFF"/>
      <sz val="22"/>
    </font>
    <font>
      <name val="Segoe UI"/>
      <color rgb="00FFFFFF"/>
      <sz val="11"/>
    </font>
    <font>
      <name val="Segoe UI"/>
      <b val="1"/>
      <color rgb="00FFFFFF"/>
      <sz val="16"/>
    </font>
    <font>
      <name val="Segoe UI"/>
      <color rgb="0024476E"/>
      <sz val="9.5"/>
    </font>
    <font>
      <name val="Segoe UI"/>
      <b val="1"/>
      <color rgb="00FFFFFF"/>
      <sz val="14"/>
    </font>
    <font>
      <name val="Segoe UI"/>
      <color rgb="00FFFFFF"/>
      <sz val="9.5"/>
    </font>
    <font>
      <name val="Segoe UI"/>
      <b val="1"/>
      <color rgb="001B2F4B"/>
      <sz val="9.5"/>
    </font>
    <font>
      <name val="Segoe UI"/>
      <b val="1"/>
      <color rgb="0024476E"/>
      <sz val="10"/>
    </font>
    <font>
      <name val="Segoe UI"/>
      <b val="1"/>
      <color rgb="001B2F4B"/>
      <sz val="10"/>
    </font>
    <font>
      <name val="Segoe UI"/>
      <b val="1"/>
      <color rgb="000F5132"/>
      <sz val="11"/>
    </font>
    <font>
      <name val="Segoe UI"/>
      <b val="1"/>
      <color rgb="001B2F4B"/>
      <sz val="12"/>
    </font>
  </fonts>
  <fills count="31">
    <fill>
      <patternFill/>
    </fill>
    <fill>
      <patternFill patternType="gray125"/>
    </fill>
    <fill>
      <patternFill patternType="solid">
        <fgColor rgb="001B2F4B"/>
      </patternFill>
    </fill>
    <fill>
      <patternFill patternType="solid">
        <fgColor rgb="002E5580"/>
      </patternFill>
    </fill>
    <fill>
      <patternFill patternType="solid">
        <fgColor rgb="00FFF9E8"/>
      </patternFill>
    </fill>
    <fill>
      <patternFill patternType="solid">
        <fgColor rgb="0024476E"/>
      </patternFill>
    </fill>
    <fill>
      <patternFill patternType="solid">
        <fgColor rgb="00345A82"/>
      </patternFill>
    </fill>
    <fill>
      <patternFill patternType="solid">
        <fgColor rgb="008A5B00"/>
      </patternFill>
    </fill>
    <fill>
      <patternFill patternType="solid">
        <fgColor rgb="000F7B6C"/>
      </patternFill>
    </fill>
    <fill>
      <patternFill patternType="solid">
        <fgColor rgb="000B5D51"/>
      </patternFill>
    </fill>
    <fill>
      <patternFill patternType="solid">
        <fgColor rgb="00E9EFF7"/>
      </patternFill>
    </fill>
    <fill>
      <patternFill patternType="solid">
        <fgColor rgb="00FFF6D9"/>
      </patternFill>
    </fill>
    <fill>
      <patternFill patternType="solid">
        <fgColor rgb="00FCEBC8"/>
      </patternFill>
    </fill>
    <fill>
      <patternFill patternType="solid">
        <fgColor rgb="00FFFDF6"/>
      </patternFill>
    </fill>
    <fill>
      <patternFill patternType="solid">
        <fgColor rgb="00FFF1DE"/>
      </patternFill>
    </fill>
    <fill>
      <patternFill patternType="solid">
        <fgColor rgb="00FFFFFF"/>
      </patternFill>
    </fill>
    <fill>
      <patternFill patternType="solid">
        <fgColor rgb="00EEF1F5"/>
      </patternFill>
    </fill>
    <fill>
      <patternFill patternType="solid">
        <fgColor rgb="00EAF3F0"/>
      </patternFill>
    </fill>
    <fill>
      <patternFill patternType="solid">
        <fgColor rgb="00F7F9FC"/>
      </patternFill>
    </fill>
    <fill>
      <patternFill patternType="solid">
        <fgColor rgb="00EEF3F9"/>
      </patternFill>
    </fill>
    <fill>
      <patternFill patternType="solid">
        <fgColor rgb="00E4E8EE"/>
      </patternFill>
    </fill>
    <fill>
      <patternFill patternType="solid">
        <fgColor rgb="004A6C93"/>
      </patternFill>
    </fill>
    <fill>
      <patternFill patternType="solid">
        <fgColor rgb="00EAF5EF"/>
      </patternFill>
    </fill>
    <fill>
      <patternFill patternType="solid">
        <fgColor rgb="00E4F4E9"/>
      </patternFill>
    </fill>
    <fill>
      <patternFill patternType="solid">
        <fgColor rgb="00F3F9F6"/>
      </patternFill>
    </fill>
    <fill>
      <patternFill patternType="solid">
        <fgColor rgb="00FDE8E8"/>
      </patternFill>
    </fill>
    <fill>
      <patternFill patternType="solid">
        <fgColor rgb="00E6EEFB"/>
      </patternFill>
    </fill>
    <fill>
      <patternFill patternType="solid">
        <fgColor rgb="00F1E8FB"/>
      </patternFill>
    </fill>
    <fill>
      <patternFill patternType="solid">
        <fgColor rgb="00FFF3D6"/>
      </patternFill>
    </fill>
    <fill>
      <patternFill patternType="solid">
        <fgColor rgb="00DFF3F2"/>
      </patternFill>
    </fill>
    <fill>
      <patternFill patternType="solid">
        <fgColor rgb="00B8860B"/>
      </patternFill>
    </fill>
  </fills>
  <borders count="7">
    <border>
      <left/>
      <right/>
      <top/>
      <bottom/>
      <diagonal/>
    </border>
    <border>
      <left style="thin">
        <color rgb="00BFCCDC"/>
      </left>
      <right style="thin">
        <color rgb="00BFCCDC"/>
      </right>
      <top style="thin">
        <color rgb="00BFCCDC"/>
      </top>
      <bottom style="thin">
        <color rgb="00BFCCDC"/>
      </bottom>
    </border>
    <border>
      <left style="thin">
        <color rgb="00BFCCDC"/>
      </left>
      <right style="thin">
        <color rgb="00BFCCDC"/>
      </right>
      <top style="medium">
        <color rgb="0024476E"/>
      </top>
      <bottom style="medium">
        <color rgb="0024476E"/>
      </bottom>
    </border>
    <border>
      <left/>
      <right/>
      <top style="thin">
        <color rgb="00BFCCDC"/>
      </top>
      <bottom/>
      <diagonal/>
    </border>
    <border>
      <left/>
      <right style="thin">
        <color rgb="00BFCCDC"/>
      </right>
      <top style="thin">
        <color rgb="00BFCCDC"/>
      </top>
      <bottom/>
      <diagonal/>
    </border>
    <border>
      <left/>
      <right/>
      <top style="thin">
        <color rgb="00BFCCDC"/>
      </top>
      <bottom style="thin">
        <color rgb="00BFCCDC"/>
      </bottom>
      <diagonal/>
    </border>
    <border>
      <left/>
      <right style="thin">
        <color rgb="00BFCCDC"/>
      </right>
      <top style="thin">
        <color rgb="00BFCCDC"/>
      </top>
      <bottom style="thin">
        <color rgb="00BFCCDC"/>
      </bottom>
      <diagonal/>
    </border>
  </borders>
  <cellStyleXfs count="1">
    <xf numFmtId="0" fontId="0" fillId="0" borderId="0"/>
  </cellStyleXfs>
  <cellXfs count="111">
    <xf numFmtId="0" fontId="0" fillId="0" borderId="0" pivotButton="0" quotePrefix="0" xfId="0"/>
    <xf numFmtId="0" fontId="25" fillId="2" borderId="0" applyAlignment="1" pivotButton="0" quotePrefix="0" xfId="0">
      <alignment horizontal="center" vertical="center"/>
    </xf>
    <xf numFmtId="0" fontId="26" fillId="3" borderId="0" applyAlignment="1" pivotButton="0" quotePrefix="0" xfId="0">
      <alignment horizontal="center" vertical="center"/>
    </xf>
    <xf numFmtId="0" fontId="4" fillId="21" borderId="1" applyAlignment="1" pivotButton="0" quotePrefix="0" xfId="0">
      <alignment horizontal="center" vertical="center"/>
    </xf>
    <xf numFmtId="1" fontId="27" fillId="5" borderId="1" applyAlignment="1" pivotButton="0" quotePrefix="0" xfId="0">
      <alignment horizontal="center" vertical="center"/>
    </xf>
    <xf numFmtId="165" fontId="27" fillId="8" borderId="1" applyAlignment="1" pivotButton="0" quotePrefix="0" xfId="0">
      <alignment horizontal="center" vertical="center"/>
    </xf>
    <xf numFmtId="165" fontId="27" fillId="7" borderId="1" applyAlignment="1" pivotButton="0" quotePrefix="0" xfId="0">
      <alignment horizontal="center" vertical="center"/>
    </xf>
    <xf numFmtId="0" fontId="20" fillId="5" borderId="1" applyAlignment="1" pivotButton="0" quotePrefix="0" xfId="0">
      <alignment horizontal="right" vertical="center"/>
    </xf>
    <xf numFmtId="0" fontId="4" fillId="5" borderId="1" applyAlignment="1" pivotButton="0" quotePrefix="0" xfId="0">
      <alignment horizontal="center" vertical="center" wrapText="1"/>
    </xf>
    <xf numFmtId="0" fontId="11" fillId="15" borderId="1" applyAlignment="1" pivotButton="0" quotePrefix="0" xfId="0">
      <alignment horizontal="right" vertical="center"/>
    </xf>
    <xf numFmtId="164" fontId="23" fillId="15" borderId="1" applyAlignment="1" pivotButton="0" quotePrefix="0" xfId="0">
      <alignment horizontal="center" vertical="center"/>
    </xf>
    <xf numFmtId="165" fontId="23" fillId="15" borderId="1" applyAlignment="1" pivotButton="0" quotePrefix="0" xfId="0">
      <alignment horizontal="center" vertical="center"/>
    </xf>
    <xf numFmtId="0" fontId="11" fillId="18" borderId="1" applyAlignment="1" pivotButton="0" quotePrefix="0" xfId="0">
      <alignment horizontal="right" vertical="center"/>
    </xf>
    <xf numFmtId="164" fontId="23" fillId="18" borderId="1" applyAlignment="1" pivotButton="0" quotePrefix="0" xfId="0">
      <alignment horizontal="center" vertical="center"/>
    </xf>
    <xf numFmtId="165" fontId="23" fillId="18" borderId="1" applyAlignment="1" pivotButton="0" quotePrefix="0" xfId="0">
      <alignment horizontal="center" vertical="center"/>
    </xf>
    <xf numFmtId="0" fontId="5" fillId="8" borderId="1" applyAlignment="1" pivotButton="0" quotePrefix="0" xfId="0">
      <alignment horizontal="right" vertical="center"/>
    </xf>
    <xf numFmtId="164" fontId="5" fillId="8" borderId="1" applyAlignment="1" pivotButton="0" quotePrefix="0" xfId="0">
      <alignment horizontal="center" vertical="center"/>
    </xf>
    <xf numFmtId="165" fontId="5" fillId="8" borderId="1" applyAlignment="1" pivotButton="0" quotePrefix="0" xfId="0">
      <alignment horizontal="center" vertical="center"/>
    </xf>
    <xf numFmtId="0" fontId="28" fillId="15" borderId="1" applyAlignment="1" pivotButton="0" quotePrefix="0" xfId="0">
      <alignment horizontal="right" vertical="center"/>
    </xf>
    <xf numFmtId="0" fontId="28" fillId="18" borderId="1" applyAlignment="1" pivotButton="0" quotePrefix="0" xfId="0">
      <alignment horizontal="right" vertical="center"/>
    </xf>
    <xf numFmtId="0" fontId="15" fillId="4" borderId="1" applyAlignment="1" pivotButton="0" quotePrefix="0" xfId="0">
      <alignment horizontal="right" vertical="center" wrapText="1"/>
    </xf>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5" fillId="5" borderId="1" applyAlignment="1" pivotButton="0" quotePrefix="0" xfId="0">
      <alignment horizontal="center" vertical="center"/>
    </xf>
    <xf numFmtId="0" fontId="4" fillId="5" borderId="1" applyAlignment="1" pivotButton="0" quotePrefix="0" xfId="0">
      <alignment horizontal="center" vertical="center"/>
    </xf>
    <xf numFmtId="0" fontId="4" fillId="6" borderId="1" applyAlignment="1" pivotButton="0" quotePrefix="0" xfId="0">
      <alignment horizontal="center" vertical="center"/>
    </xf>
    <xf numFmtId="0" fontId="4" fillId="7" borderId="1" applyAlignment="1" pivotButton="0" quotePrefix="0" xfId="0">
      <alignment horizontal="center" vertical="center"/>
    </xf>
    <xf numFmtId="0" fontId="4" fillId="8" borderId="1" applyAlignment="1" pivotButton="0" quotePrefix="0" xfId="0">
      <alignment horizontal="center" vertical="center"/>
    </xf>
    <xf numFmtId="0" fontId="0" fillId="0" borderId="1" pivotButton="0" quotePrefix="0" xfId="0"/>
    <xf numFmtId="0" fontId="5" fillId="9" borderId="1" applyAlignment="1" pivotButton="0" quotePrefix="0" xfId="0">
      <alignment horizontal="center" vertical="center" wrapText="1"/>
    </xf>
    <xf numFmtId="0" fontId="6" fillId="5" borderId="1" applyAlignment="1" pivotButton="0" quotePrefix="0" xfId="0">
      <alignment horizontal="center" vertical="center"/>
    </xf>
    <xf numFmtId="0" fontId="6" fillId="6" borderId="1" applyAlignment="1" pivotButton="0" quotePrefix="0" xfId="0">
      <alignment horizontal="center" vertical="center"/>
    </xf>
    <xf numFmtId="0" fontId="6" fillId="7" borderId="1" applyAlignment="1" pivotButton="0" quotePrefix="0" xfId="0">
      <alignment horizontal="center" vertical="center"/>
    </xf>
    <xf numFmtId="0" fontId="7" fillId="10" borderId="1" applyAlignment="1" pivotButton="0" quotePrefix="0" xfId="0">
      <alignment horizontal="center" vertical="center" wrapText="1"/>
    </xf>
    <xf numFmtId="0" fontId="7" fillId="11" borderId="1" applyAlignment="1" pivotButton="0" quotePrefix="0" xfId="0">
      <alignment horizontal="center" vertical="center" wrapText="1"/>
    </xf>
    <xf numFmtId="0" fontId="8" fillId="12" borderId="1" applyAlignment="1" pivotButton="0" quotePrefix="0" xfId="0">
      <alignment horizontal="right" vertical="center"/>
    </xf>
    <xf numFmtId="1" fontId="9" fillId="13" borderId="1" applyAlignment="1" pivotButton="0" quotePrefix="0" xfId="0">
      <alignment horizontal="center" vertical="center"/>
    </xf>
    <xf numFmtId="1" fontId="9" fillId="14" borderId="1" applyAlignment="1" pivotButton="0" quotePrefix="0" xfId="0">
      <alignment horizontal="center" vertical="center"/>
    </xf>
    <xf numFmtId="0" fontId="10" fillId="15" borderId="1" applyAlignment="1" pivotButton="0" quotePrefix="0" xfId="0">
      <alignment horizontal="center" vertical="center"/>
    </xf>
    <xf numFmtId="0" fontId="11" fillId="15" borderId="1" applyAlignment="1" pivotButton="0" quotePrefix="0" xfId="0">
      <alignment horizontal="center" vertical="center"/>
    </xf>
    <xf numFmtId="0" fontId="12" fillId="15" borderId="1" applyAlignment="1" pivotButton="0" quotePrefix="0" xfId="0">
      <alignment horizontal="right" vertical="center"/>
    </xf>
    <xf numFmtId="0" fontId="12" fillId="15" borderId="1" applyAlignment="1" pivotButton="0" quotePrefix="0" xfId="0">
      <alignment horizontal="center" vertical="center"/>
    </xf>
    <xf numFmtId="0" fontId="12" fillId="16" borderId="1" applyAlignment="1" pivotButton="0" quotePrefix="0" xfId="0">
      <alignment horizontal="center" vertical="center"/>
    </xf>
    <xf numFmtId="0" fontId="12" fillId="14" borderId="1" applyAlignment="1" pivotButton="0" quotePrefix="0" xfId="0">
      <alignment horizontal="center" vertical="center"/>
    </xf>
    <xf numFmtId="1" fontId="12" fillId="15" borderId="1" applyAlignment="1" pivotButton="0" quotePrefix="0" xfId="0">
      <alignment horizontal="center" vertical="center"/>
    </xf>
    <xf numFmtId="164" fontId="12" fillId="15" borderId="1" applyAlignment="1" pivotButton="0" quotePrefix="0" xfId="0">
      <alignment horizontal="center" vertical="center"/>
    </xf>
    <xf numFmtId="165" fontId="12" fillId="15" borderId="1" applyAlignment="1" pivotButton="0" quotePrefix="0" xfId="0">
      <alignment horizontal="center" vertical="center"/>
    </xf>
    <xf numFmtId="165" fontId="13" fillId="17" borderId="1" applyAlignment="1" pivotButton="0" quotePrefix="0" xfId="0">
      <alignment horizontal="center" vertical="center"/>
    </xf>
    <xf numFmtId="0" fontId="10" fillId="18" borderId="1" applyAlignment="1" pivotButton="0" quotePrefix="0" xfId="0">
      <alignment horizontal="center" vertical="center"/>
    </xf>
    <xf numFmtId="0" fontId="11" fillId="18" borderId="1" applyAlignment="1" pivotButton="0" quotePrefix="0" xfId="0">
      <alignment horizontal="center" vertical="center"/>
    </xf>
    <xf numFmtId="0" fontId="12" fillId="18" borderId="1" applyAlignment="1" pivotButton="0" quotePrefix="0" xfId="0">
      <alignment horizontal="right" vertical="center"/>
    </xf>
    <xf numFmtId="1" fontId="12" fillId="18" borderId="1" applyAlignment="1" pivotButton="0" quotePrefix="0" xfId="0">
      <alignment horizontal="center" vertical="center"/>
    </xf>
    <xf numFmtId="164" fontId="12" fillId="18" borderId="1" applyAlignment="1" pivotButton="0" quotePrefix="0" xfId="0">
      <alignment horizontal="center" vertical="center"/>
    </xf>
    <xf numFmtId="165" fontId="12" fillId="18" borderId="1" applyAlignment="1" pivotButton="0" quotePrefix="0" xfId="0">
      <alignment horizontal="center" vertical="center"/>
    </xf>
    <xf numFmtId="0" fontId="0" fillId="8" borderId="1" pivotButton="0" quotePrefix="0" xfId="0"/>
    <xf numFmtId="164" fontId="14" fillId="8" borderId="1" applyAlignment="1" pivotButton="0" quotePrefix="0" xfId="0">
      <alignment horizontal="center" vertical="center"/>
    </xf>
    <xf numFmtId="0" fontId="14" fillId="8" borderId="1" applyAlignment="1" pivotButton="0" quotePrefix="0" xfId="0">
      <alignment horizontal="center" vertical="center"/>
    </xf>
    <xf numFmtId="0" fontId="15" fillId="19" borderId="1" applyAlignment="1" pivotButton="0" quotePrefix="0" xfId="0">
      <alignment horizontal="right" vertical="center" wrapText="1"/>
    </xf>
    <xf numFmtId="0" fontId="10" fillId="0" borderId="0" applyAlignment="1" pivotButton="0" quotePrefix="0" xfId="0">
      <alignment horizontal="right" vertical="center"/>
    </xf>
    <xf numFmtId="0" fontId="16" fillId="20" borderId="1" applyAlignment="1" pivotButton="0" quotePrefix="0" xfId="0">
      <alignment horizontal="center" vertical="center"/>
    </xf>
    <xf numFmtId="0" fontId="17" fillId="20" borderId="1" applyAlignment="1" pivotButton="0" quotePrefix="0" xfId="0">
      <alignment horizontal="center" vertical="center"/>
    </xf>
    <xf numFmtId="0" fontId="18" fillId="20" borderId="1" applyAlignment="1" pivotButton="0" quotePrefix="0" xfId="0">
      <alignment horizontal="center" vertical="center"/>
    </xf>
    <xf numFmtId="0" fontId="19" fillId="20" borderId="1" applyAlignment="1" pivotButton="0" quotePrefix="0" xfId="0">
      <alignment horizontal="center" vertical="center"/>
    </xf>
    <xf numFmtId="0" fontId="20" fillId="3" borderId="1" applyAlignment="1" pivotButton="0" quotePrefix="0" xfId="0">
      <alignment horizontal="right" vertical="center"/>
    </xf>
    <xf numFmtId="0" fontId="21" fillId="15" borderId="1" applyAlignment="1" pivotButton="0" quotePrefix="0" xfId="0">
      <alignment horizontal="center" vertical="center"/>
    </xf>
    <xf numFmtId="0" fontId="22" fillId="15" borderId="1" applyAlignment="1" pivotButton="0" quotePrefix="0" xfId="0">
      <alignment horizontal="center" vertical="center"/>
    </xf>
    <xf numFmtId="0" fontId="23" fillId="15" borderId="1" applyAlignment="1" pivotButton="0" quotePrefix="0" xfId="0">
      <alignment horizontal="right" vertical="center"/>
    </xf>
    <xf numFmtId="164" fontId="15" fillId="15" borderId="1" applyAlignment="1" pivotButton="0" quotePrefix="0" xfId="0">
      <alignment horizontal="center" vertical="center"/>
    </xf>
    <xf numFmtId="164" fontId="24" fillId="17" borderId="1" applyAlignment="1" pivotButton="0" quotePrefix="0" xfId="0">
      <alignment horizontal="center" vertical="center"/>
    </xf>
    <xf numFmtId="0" fontId="21" fillId="18" borderId="1" applyAlignment="1" pivotButton="0" quotePrefix="0" xfId="0">
      <alignment horizontal="center" vertical="center"/>
    </xf>
    <xf numFmtId="0" fontId="22" fillId="18" borderId="1" applyAlignment="1" pivotButton="0" quotePrefix="0" xfId="0">
      <alignment horizontal="center" vertical="center"/>
    </xf>
    <xf numFmtId="0" fontId="23" fillId="18" borderId="1" applyAlignment="1" pivotButton="0" quotePrefix="0" xfId="0">
      <alignment horizontal="right" vertical="center"/>
    </xf>
    <xf numFmtId="164" fontId="15" fillId="18" borderId="1" applyAlignment="1" pivotButton="0" quotePrefix="0" xfId="0">
      <alignment horizontal="center" vertical="center"/>
    </xf>
    <xf numFmtId="164" fontId="4" fillId="8" borderId="1" applyAlignment="1" pivotButton="0" quotePrefix="0" xfId="0">
      <alignment horizontal="center" vertical="center"/>
    </xf>
    <xf numFmtId="0" fontId="20" fillId="8" borderId="1" applyAlignment="1" pivotButton="0" quotePrefix="0" xfId="0">
      <alignment horizontal="right" vertical="center"/>
    </xf>
    <xf numFmtId="165" fontId="15" fillId="15" borderId="1" applyAlignment="1" pivotButton="0" quotePrefix="0" xfId="0">
      <alignment horizontal="center" vertical="center"/>
    </xf>
    <xf numFmtId="165" fontId="24" fillId="17" borderId="1" applyAlignment="1" pivotButton="0" quotePrefix="0" xfId="0">
      <alignment horizontal="center" vertical="center"/>
    </xf>
    <xf numFmtId="165" fontId="15" fillId="18" borderId="1" applyAlignment="1" pivotButton="0" quotePrefix="0" xfId="0">
      <alignment horizontal="center" vertical="center"/>
    </xf>
    <xf numFmtId="165" fontId="4" fillId="8" borderId="1" applyAlignment="1" pivotButton="0" quotePrefix="0" xfId="0">
      <alignment horizontal="center" vertical="center"/>
    </xf>
    <xf numFmtId="0" fontId="15" fillId="19" borderId="1" applyAlignment="1" pivotButton="0" quotePrefix="0" xfId="0">
      <alignment horizontal="right" vertical="center"/>
    </xf>
    <xf numFmtId="0" fontId="29" fillId="2" borderId="0" applyAlignment="1" pivotButton="0" quotePrefix="0" xfId="0">
      <alignment horizontal="center" vertical="center"/>
    </xf>
    <xf numFmtId="0" fontId="30" fillId="3" borderId="0" applyAlignment="1" pivotButton="0" quotePrefix="0" xfId="0">
      <alignment horizontal="right" vertical="center" wrapText="1"/>
    </xf>
    <xf numFmtId="165" fontId="31" fillId="15" borderId="1" applyAlignment="1" pivotButton="0" quotePrefix="0" xfId="0">
      <alignment horizontal="center" vertical="center"/>
    </xf>
    <xf numFmtId="0" fontId="15" fillId="15" borderId="1" applyAlignment="1" pivotButton="0" quotePrefix="0" xfId="0">
      <alignment horizontal="center" vertical="center"/>
    </xf>
    <xf numFmtId="165" fontId="31" fillId="18" borderId="1" applyAlignment="1" pivotButton="0" quotePrefix="0" xfId="0">
      <alignment horizontal="center" vertical="center"/>
    </xf>
    <xf numFmtId="0" fontId="15" fillId="18" borderId="1" applyAlignment="1" pivotButton="0" quotePrefix="0" xfId="0">
      <alignment horizontal="center" vertical="center"/>
    </xf>
    <xf numFmtId="0" fontId="10" fillId="4" borderId="0" applyAlignment="1" pivotButton="0" quotePrefix="0" xfId="0">
      <alignment horizontal="right" vertical="center"/>
    </xf>
    <xf numFmtId="0" fontId="5" fillId="5" borderId="2" applyAlignment="1" pivotButton="0" quotePrefix="0" xfId="0">
      <alignment horizontal="center" vertical="center" wrapText="1"/>
    </xf>
    <xf numFmtId="0" fontId="32" fillId="15" borderId="1" applyAlignment="1" pivotButton="0" quotePrefix="0" xfId="0">
      <alignment horizontal="center" vertical="center"/>
    </xf>
    <xf numFmtId="166" fontId="12" fillId="15" borderId="1" applyAlignment="1" pivotButton="0" quotePrefix="0" xfId="0">
      <alignment horizontal="center" vertical="center"/>
    </xf>
    <xf numFmtId="0" fontId="32" fillId="18" borderId="1" applyAlignment="1" pivotButton="0" quotePrefix="0" xfId="0">
      <alignment horizontal="center" vertical="center"/>
    </xf>
    <xf numFmtId="0" fontId="12" fillId="18" borderId="1" applyAlignment="1" pivotButton="0" quotePrefix="0" xfId="0">
      <alignment horizontal="center" vertical="center"/>
    </xf>
    <xf numFmtId="166" fontId="12" fillId="18" borderId="1" applyAlignment="1" pivotButton="0" quotePrefix="0" xfId="0">
      <alignment horizontal="center" vertical="center"/>
    </xf>
    <xf numFmtId="0" fontId="33" fillId="10" borderId="1" applyAlignment="1" pivotButton="0" quotePrefix="0" xfId="0">
      <alignment horizontal="right" vertical="center"/>
    </xf>
    <xf numFmtId="1" fontId="34" fillId="22" borderId="1" applyAlignment="1" pivotButton="0" quotePrefix="0" xfId="0">
      <alignment horizontal="center" vertical="center"/>
    </xf>
    <xf numFmtId="0" fontId="10" fillId="15" borderId="1" applyAlignment="1" pivotButton="0" quotePrefix="0" xfId="0">
      <alignment horizontal="right" vertical="center"/>
    </xf>
    <xf numFmtId="0" fontId="34" fillId="22" borderId="1" applyAlignment="1" pivotButton="0" quotePrefix="0" xfId="0">
      <alignment horizontal="center" vertical="center"/>
    </xf>
    <xf numFmtId="165" fontId="34" fillId="22" borderId="1" applyAlignment="1" pivotButton="0" quotePrefix="0" xfId="0">
      <alignment horizontal="center" vertical="center"/>
    </xf>
    <xf numFmtId="0" fontId="35" fillId="23" borderId="1" applyAlignment="1" pivotButton="0" quotePrefix="0" xfId="0">
      <alignment horizontal="center" vertical="center"/>
    </xf>
    <xf numFmtId="0" fontId="12" fillId="0" borderId="1" applyAlignment="1" pivotButton="0" quotePrefix="0" xfId="0">
      <alignment horizontal="right" vertical="center"/>
    </xf>
    <xf numFmtId="164" fontId="34" fillId="24" borderId="1" applyAlignment="1" pivotButton="0" quotePrefix="0" xfId="0">
      <alignment horizontal="center" vertical="center"/>
    </xf>
    <xf numFmtId="0" fontId="10" fillId="0" borderId="1" applyAlignment="1" pivotButton="0" quotePrefix="0" xfId="0">
      <alignment horizontal="right" vertical="center"/>
    </xf>
    <xf numFmtId="0" fontId="35" fillId="25" borderId="1" applyAlignment="1" pivotButton="0" quotePrefix="0" xfId="0">
      <alignment horizontal="center" vertical="center"/>
    </xf>
    <xf numFmtId="0" fontId="35" fillId="26" borderId="1" applyAlignment="1" pivotButton="0" quotePrefix="0" xfId="0">
      <alignment horizontal="center" vertical="center"/>
    </xf>
    <xf numFmtId="0" fontId="35" fillId="27" borderId="1" applyAlignment="1" pivotButton="0" quotePrefix="0" xfId="0">
      <alignment horizontal="center" vertical="center"/>
    </xf>
    <xf numFmtId="0" fontId="35" fillId="28" borderId="1" applyAlignment="1" pivotButton="0" quotePrefix="0" xfId="0">
      <alignment horizontal="center" vertical="center"/>
    </xf>
    <xf numFmtId="0" fontId="35" fillId="29" borderId="1" applyAlignment="1" pivotButton="0" quotePrefix="0" xfId="0">
      <alignment horizontal="center" vertical="center"/>
    </xf>
    <xf numFmtId="0" fontId="20" fillId="30" borderId="1" applyAlignment="1" pivotButton="0" quotePrefix="0" xfId="0">
      <alignment horizontal="right" vertical="center"/>
    </xf>
    <xf numFmtId="0" fontId="15" fillId="0" borderId="1" applyAlignment="1" pivotButton="0" quotePrefix="0" xfId="0">
      <alignment horizontal="right" vertical="center"/>
    </xf>
    <xf numFmtId="1" fontId="12" fillId="0" borderId="1" applyAlignment="1" pivotButton="0" quotePrefix="0" xfId="0">
      <alignment horizontal="center" vertical="center"/>
    </xf>
  </cellXfs>
  <cellStyles count="1">
    <cellStyle name="Normal" xfId="0" builtinId="0" hidden="0"/>
  </cellStyles>
  <dxfs count="8">
    <dxf>
      <font>
        <name val="Segoe UI"/>
        <b val="1"/>
        <color rgb="001B6B3A"/>
        <sz val="10"/>
      </font>
      <fill>
        <patternFill patternType="solid">
          <fgColor rgb="00E4F4E9"/>
        </patternFill>
      </fill>
    </dxf>
    <dxf>
      <font>
        <name val="Segoe UI"/>
        <b val="1"/>
        <color rgb="00AE2A2A"/>
        <sz val="10"/>
      </font>
      <fill>
        <patternFill patternType="solid">
          <fgColor rgb="00FDE8E8"/>
        </patternFill>
      </fill>
    </dxf>
    <dxf>
      <font>
        <name val="Segoe UI"/>
        <b val="1"/>
        <color rgb="0022508A"/>
        <sz val="10"/>
      </font>
      <fill>
        <patternFill patternType="solid">
          <fgColor rgb="00E6EEFB"/>
        </patternFill>
      </fill>
    </dxf>
    <dxf>
      <font>
        <name val="Segoe UI"/>
        <b val="1"/>
        <color rgb="005B3E96"/>
        <sz val="10"/>
      </font>
      <fill>
        <patternFill patternType="solid">
          <fgColor rgb="00F1E8FB"/>
        </patternFill>
      </fill>
    </dxf>
    <dxf>
      <font>
        <name val="Segoe UI"/>
        <b val="1"/>
        <color rgb="008A5B00"/>
        <sz val="10"/>
      </font>
      <fill>
        <patternFill patternType="solid">
          <fgColor rgb="00FFF3D6"/>
        </patternFill>
      </fill>
    </dxf>
    <dxf>
      <font>
        <name val="Segoe UI"/>
        <b val="1"/>
        <color rgb="000D6B62"/>
        <sz val="10"/>
      </font>
      <fill>
        <patternFill patternType="solid">
          <fgColor rgb="00DFF3F2"/>
        </patternFill>
      </fill>
    </dxf>
    <dxf>
      <font>
        <name val="Segoe UI"/>
        <b val="1"/>
        <color rgb="00AE2A2A"/>
        <sz val="9"/>
      </font>
      <fill>
        <patternFill patternType="solid">
          <fgColor rgb="00FDE8E8"/>
        </patternFill>
      </fill>
    </dxf>
    <dxf>
      <font>
        <name val="Segoe UI"/>
        <b val="1"/>
        <color rgb="001B6B3A"/>
        <sz val="9"/>
      </font>
      <fill>
        <patternFill patternType="solid">
          <fgColor rgb="00E4F4E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صافي الرواتب الشهري 2026</a:t>
            </a:r>
          </a:p>
        </rich>
      </tx>
    </title>
    <plotArea>
      <barChart>
        <barDir val="col"/>
        <grouping val="clustered"/>
        <ser>
          <idx val="0"/>
          <order val="0"/>
          <tx>
            <strRef>
              <f>'الدليل'!G9</f>
            </strRef>
          </tx>
          <spPr>
            <a:ln xmlns:a="http://schemas.openxmlformats.org/drawingml/2006/main">
              <a:prstDash val="solid"/>
            </a:ln>
          </spPr>
          <cat>
            <numRef>
              <f>'الدليل'!$B$10:$B$21</f>
            </numRef>
          </cat>
          <val>
            <numRef>
              <f>'الدليل'!$G$10:$G$21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7</row>
      <rowOff>0</rowOff>
    </from>
    <ext cx="612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01-&#1610;&#1606;&#1575;&#1610;&#1585;'!A1" TargetMode="External" Id="rId1"/><Relationship Type="http://schemas.openxmlformats.org/officeDocument/2006/relationships/hyperlink" Target="#'02-&#1601;&#1576;&#1585;&#1575;&#1610;&#1585;'!A1" TargetMode="External" Id="rId2"/><Relationship Type="http://schemas.openxmlformats.org/officeDocument/2006/relationships/hyperlink" Target="#'03-&#1605;&#1575;&#1585;&#1587;'!A1" TargetMode="External" Id="rId3"/><Relationship Type="http://schemas.openxmlformats.org/officeDocument/2006/relationships/hyperlink" Target="#'04-&#1571;&#1576;&#1585;&#1610;&#1604;'!A1" TargetMode="External" Id="rId4"/><Relationship Type="http://schemas.openxmlformats.org/officeDocument/2006/relationships/hyperlink" Target="#'05-&#1605;&#1575;&#1610;&#1608;'!A1" TargetMode="External" Id="rId5"/><Relationship Type="http://schemas.openxmlformats.org/officeDocument/2006/relationships/hyperlink" Target="#'06-&#1610;&#1608;&#1606;&#1610;&#1608;'!A1" TargetMode="External" Id="rId6"/><Relationship Type="http://schemas.openxmlformats.org/officeDocument/2006/relationships/hyperlink" Target="#'07-&#1610;&#1608;&#1604;&#1610;&#1608;'!A1" TargetMode="External" Id="rId7"/><Relationship Type="http://schemas.openxmlformats.org/officeDocument/2006/relationships/hyperlink" Target="#'08-&#1571;&#1594;&#1587;&#1591;&#1587;'!A1" TargetMode="External" Id="rId8"/><Relationship Type="http://schemas.openxmlformats.org/officeDocument/2006/relationships/hyperlink" Target="#'09-&#1587;&#1576;&#1578;&#1605;&#1576;&#1585;'!A1" TargetMode="External" Id="rId9"/><Relationship Type="http://schemas.openxmlformats.org/officeDocument/2006/relationships/hyperlink" Target="#'10-&#1571;&#1603;&#1578;&#1608;&#1576;&#1585;'!A1" TargetMode="External" Id="rId10"/><Relationship Type="http://schemas.openxmlformats.org/officeDocument/2006/relationships/hyperlink" Target="#'11-&#1606;&#1608;&#1601;&#1605;&#1576;&#1585;'!A1" TargetMode="External" Id="rId11"/><Relationship Type="http://schemas.openxmlformats.org/officeDocument/2006/relationships/hyperlink" Target="#'12-&#1583;&#1610;&#1587;&#1605;&#1576;&#1585;'!A1" TargetMode="External" Id="rId12"/><Relationship Type="http://schemas.openxmlformats.org/officeDocument/2006/relationships/hyperlink" Target="#'01-&#1610;&#1606;&#1575;&#1610;&#1585;'!A1" TargetMode="External" Id="rId13"/><Relationship Type="http://schemas.openxmlformats.org/officeDocument/2006/relationships/hyperlink" Target="#'&#1576;&#1610;&#1575;&#1606;&#1575;&#1578; &#1575;&#1604;&#1605;&#1608;&#1592;&#1601;&#1610;&#1606;'!A1" TargetMode="External" Id="rId14"/><Relationship Type="http://schemas.openxmlformats.org/officeDocument/2006/relationships/hyperlink" Target="#'02-&#1601;&#1576;&#1585;&#1575;&#1610;&#1585;'!A1" TargetMode="External" Id="rId15"/><Relationship Type="http://schemas.openxmlformats.org/officeDocument/2006/relationships/hyperlink" Target="#'&#1575;&#1604;&#1605;&#1604;&#1582;&#1589; &#1575;&#1604;&#1587;&#1606;&#1608;&#1610;'!A1" TargetMode="External" Id="rId16"/><Relationship Type="http://schemas.openxmlformats.org/officeDocument/2006/relationships/hyperlink" Target="#'03-&#1605;&#1575;&#1585;&#1587;'!A1" TargetMode="External" Id="rId17"/><Relationship Type="http://schemas.openxmlformats.org/officeDocument/2006/relationships/hyperlink" Target="#'&#1575;&#1604;&#1573;&#1593;&#1583;&#1575;&#1583;&#1575;&#1578;'!A1" TargetMode="External" Id="rId18"/><Relationship Type="http://schemas.openxmlformats.org/officeDocument/2006/relationships/hyperlink" Target="#'04-&#1571;&#1576;&#1585;&#1610;&#1604;'!A1" TargetMode="External" Id="rId19"/><Relationship Type="http://schemas.openxmlformats.org/officeDocument/2006/relationships/hyperlink" Target="#'&#1578;&#1583;&#1602;&#1610;&#1602; &#1610;&#1608;&#1604;&#1610;&#1608;'!A1" TargetMode="External" Id="rId20"/><Relationship Type="http://schemas.openxmlformats.org/officeDocument/2006/relationships/hyperlink" Target="#'05-&#1605;&#1575;&#1610;&#1608;'!A1" TargetMode="External" Id="rId21"/><Relationship Type="http://schemas.openxmlformats.org/officeDocument/2006/relationships/hyperlink" Target="#'06-&#1610;&#1608;&#1606;&#1610;&#1608;'!A1" TargetMode="External" Id="rId22"/><Relationship Type="http://schemas.openxmlformats.org/officeDocument/2006/relationships/hyperlink" Target="#'07-&#1610;&#1608;&#1604;&#1610;&#1608;'!A1" TargetMode="External" Id="rId23"/><Relationship Type="http://schemas.openxmlformats.org/officeDocument/2006/relationships/hyperlink" Target="#'08-&#1571;&#1594;&#1587;&#1591;&#1587;'!A1" TargetMode="External" Id="rId24"/><Relationship Type="http://schemas.openxmlformats.org/officeDocument/2006/relationships/hyperlink" Target="#'09-&#1587;&#1576;&#1578;&#1605;&#1576;&#1585;'!A1" TargetMode="External" Id="rId25"/><Relationship Type="http://schemas.openxmlformats.org/officeDocument/2006/relationships/hyperlink" Target="#'10-&#1571;&#1603;&#1578;&#1608;&#1576;&#1585;'!A1" TargetMode="External" Id="rId26"/><Relationship Type="http://schemas.openxmlformats.org/officeDocument/2006/relationships/hyperlink" Target="#'11-&#1606;&#1608;&#1601;&#1605;&#1576;&#1585;'!A1" TargetMode="External" Id="rId27"/><Relationship Type="http://schemas.openxmlformats.org/officeDocument/2006/relationships/hyperlink" Target="#'12-&#1583;&#1610;&#1587;&#1605;&#1576;&#1585;'!A1" TargetMode="External" Id="rId28"/><Relationship Type="http://schemas.openxmlformats.org/officeDocument/2006/relationships/drawing" Target="/xl/drawings/drawing1.xml" Id="rId29"/></Relationships>
</file>

<file path=xl/worksheets/sheet1.xml><?xml version="1.0" encoding="utf-8"?>
<worksheet xmlns="http://schemas.openxmlformats.org/spreadsheetml/2006/main">
  <sheetPr>
    <tabColor rgb="000F7B6C"/>
    <outlinePr summaryBelow="1" summaryRight="1"/>
    <pageSetUpPr/>
  </sheetPr>
  <dimension ref="A1:L36"/>
  <sheetViews>
    <sheetView showGridLines="0" rightToLeft="1" zoomScale="100" workbookViewId="0">
      <selection activeCell="A1" sqref="A1"/>
    </sheetView>
  </sheetViews>
  <sheetFormatPr baseColWidth="8" defaultRowHeight="15"/>
  <cols>
    <col width="3" customWidth="1" min="1" max="1"/>
    <col width="20" customWidth="1" min="2" max="2"/>
    <col width="15" customWidth="1" min="3" max="3"/>
    <col width="15" customWidth="1" min="4" max="4"/>
    <col width="15" customWidth="1" min="5" max="5"/>
    <col width="15" customWidth="1" min="6" max="6"/>
    <col width="15" customWidth="1" min="7" max="7"/>
    <col width="3" customWidth="1" min="8" max="8"/>
    <col width="13" customWidth="1" min="9" max="9"/>
    <col width="13" customWidth="1" min="10" max="10"/>
    <col width="13" customWidth="1" min="11" max="11"/>
    <col width="13" customWidth="1" min="12" max="12"/>
  </cols>
  <sheetData>
    <row r="1" ht="52" customHeight="1">
      <c r="A1" s="1" t="inlineStr">
        <is>
          <t>مسير رواتب شركة أرمسترونج</t>
        </is>
      </c>
    </row>
    <row r="2" ht="26" customHeight="1">
      <c r="A2" s="2" t="inlineStr">
        <is>
          <t>فرع 10 رمضان  •  موقع التجمعات  •  السنة المالية 2026  •  59 موظفًا</t>
        </is>
      </c>
    </row>
    <row r="4" ht="20" customHeight="1">
      <c r="B4" s="3" t="inlineStr">
        <is>
          <t>عدد الموظفين</t>
        </is>
      </c>
      <c r="D4" s="3" t="inlineStr">
        <is>
          <t>صافي رواتب يوليو</t>
        </is>
      </c>
      <c r="F4" s="3" t="inlineStr">
        <is>
          <t>إجمالي صافي السنة</t>
        </is>
      </c>
      <c r="H4" s="3" t="inlineStr">
        <is>
          <t>متوسط الصافي للفرد</t>
        </is>
      </c>
    </row>
    <row r="5" ht="21" customHeight="1">
      <c r="B5" s="4">
        <f>COUNTA('بيانات الموظفين'!$B$7:$B$65)</f>
        <v/>
      </c>
      <c r="D5" s="5">
        <f>'07-يوليو'!BD67</f>
        <v/>
      </c>
      <c r="F5" s="5">
        <f>'ملخص سنوي'!P129</f>
        <v/>
      </c>
      <c r="H5" s="6">
        <f>'ملخص سنوي'!P129/COUNTA('بيانات الموظفين'!$B$7:$B$65)</f>
        <v/>
      </c>
    </row>
    <row r="6" ht="21" customHeight="1"/>
    <row r="8">
      <c r="B8" s="7" t="inlineStr">
        <is>
          <t>ملخص الشهور</t>
        </is>
      </c>
    </row>
    <row r="9" ht="28" customHeight="1">
      <c r="B9" s="8" t="inlineStr">
        <is>
          <t>الشهر</t>
        </is>
      </c>
      <c r="C9" s="8" t="inlineStr">
        <is>
          <t>أيام الحضور</t>
        </is>
      </c>
      <c r="D9" s="8" t="inlineStr">
        <is>
          <t>الوجبات</t>
        </is>
      </c>
      <c r="E9" s="8" t="inlineStr">
        <is>
          <t>الجزاءات</t>
        </is>
      </c>
      <c r="F9" s="8" t="inlineStr">
        <is>
          <t>بدل العطلة</t>
        </is>
      </c>
      <c r="G9" s="8" t="inlineStr">
        <is>
          <t>الصافي المستحق</t>
        </is>
      </c>
    </row>
    <row r="10" ht="19" customHeight="1">
      <c r="B10" s="9" t="inlineStr">
        <is>
          <t>يناير 2026</t>
        </is>
      </c>
      <c r="C10" s="10">
        <f>'01-يناير'!AQ67</f>
        <v/>
      </c>
      <c r="D10" s="11">
        <f>'01-يناير'!AX67</f>
        <v/>
      </c>
      <c r="E10" s="11">
        <f>'01-يناير'!BA67</f>
        <v/>
      </c>
      <c r="F10" s="11">
        <f>'01-يناير'!BC67</f>
        <v/>
      </c>
      <c r="G10" s="11">
        <f>'01-يناير'!BD67</f>
        <v/>
      </c>
    </row>
    <row r="11" ht="19" customHeight="1">
      <c r="B11" s="12" t="inlineStr">
        <is>
          <t>فبراير 2026</t>
        </is>
      </c>
      <c r="C11" s="13">
        <f>'02-فبراير'!AQ67</f>
        <v/>
      </c>
      <c r="D11" s="14">
        <f>'02-فبراير'!AX67</f>
        <v/>
      </c>
      <c r="E11" s="14">
        <f>'02-فبراير'!BA67</f>
        <v/>
      </c>
      <c r="F11" s="14">
        <f>'02-فبراير'!BC67</f>
        <v/>
      </c>
      <c r="G11" s="14">
        <f>'02-فبراير'!BD67</f>
        <v/>
      </c>
    </row>
    <row r="12" ht="19" customHeight="1">
      <c r="B12" s="9" t="inlineStr">
        <is>
          <t>مارس 2026</t>
        </is>
      </c>
      <c r="C12" s="10">
        <f>'03-مارس'!AQ67</f>
        <v/>
      </c>
      <c r="D12" s="11">
        <f>'03-مارس'!AX67</f>
        <v/>
      </c>
      <c r="E12" s="11">
        <f>'03-مارس'!BA67</f>
        <v/>
      </c>
      <c r="F12" s="11">
        <f>'03-مارس'!BC67</f>
        <v/>
      </c>
      <c r="G12" s="11">
        <f>'03-مارس'!BD67</f>
        <v/>
      </c>
    </row>
    <row r="13" ht="19" customHeight="1">
      <c r="B13" s="12" t="inlineStr">
        <is>
          <t>أبريل 2026</t>
        </is>
      </c>
      <c r="C13" s="13">
        <f>'04-أبريل'!AQ67</f>
        <v/>
      </c>
      <c r="D13" s="14">
        <f>'04-أبريل'!AX67</f>
        <v/>
      </c>
      <c r="E13" s="14">
        <f>'04-أبريل'!BA67</f>
        <v/>
      </c>
      <c r="F13" s="14">
        <f>'04-أبريل'!BC67</f>
        <v/>
      </c>
      <c r="G13" s="14">
        <f>'04-أبريل'!BD67</f>
        <v/>
      </c>
    </row>
    <row r="14" ht="19" customHeight="1">
      <c r="B14" s="9" t="inlineStr">
        <is>
          <t>مايو 2026</t>
        </is>
      </c>
      <c r="C14" s="10">
        <f>'05-مايو'!AQ67</f>
        <v/>
      </c>
      <c r="D14" s="11">
        <f>'05-مايو'!AX67</f>
        <v/>
      </c>
      <c r="E14" s="11">
        <f>'05-مايو'!BA67</f>
        <v/>
      </c>
      <c r="F14" s="11">
        <f>'05-مايو'!BC67</f>
        <v/>
      </c>
      <c r="G14" s="11">
        <f>'05-مايو'!BD67</f>
        <v/>
      </c>
    </row>
    <row r="15" ht="19" customHeight="1">
      <c r="B15" s="12" t="inlineStr">
        <is>
          <t>يونيو 2026</t>
        </is>
      </c>
      <c r="C15" s="13">
        <f>'06-يونيو'!AQ67</f>
        <v/>
      </c>
      <c r="D15" s="14">
        <f>'06-يونيو'!AX67</f>
        <v/>
      </c>
      <c r="E15" s="14">
        <f>'06-يونيو'!BA67</f>
        <v/>
      </c>
      <c r="F15" s="14">
        <f>'06-يونيو'!BC67</f>
        <v/>
      </c>
      <c r="G15" s="14">
        <f>'06-يونيو'!BD67</f>
        <v/>
      </c>
    </row>
    <row r="16" ht="19" customHeight="1">
      <c r="B16" s="9" t="inlineStr">
        <is>
          <t>يوليو 2026</t>
        </is>
      </c>
      <c r="C16" s="10">
        <f>'07-يوليو'!AQ67</f>
        <v/>
      </c>
      <c r="D16" s="11">
        <f>'07-يوليو'!AX67</f>
        <v/>
      </c>
      <c r="E16" s="11">
        <f>'07-يوليو'!BA67</f>
        <v/>
      </c>
      <c r="F16" s="11">
        <f>'07-يوليو'!BC67</f>
        <v/>
      </c>
      <c r="G16" s="11">
        <f>'07-يوليو'!BD67</f>
        <v/>
      </c>
    </row>
    <row r="17" ht="19" customHeight="1">
      <c r="B17" s="12" t="inlineStr">
        <is>
          <t>أغسطس 2026</t>
        </is>
      </c>
      <c r="C17" s="13">
        <f>'08-أغسطس'!AQ67</f>
        <v/>
      </c>
      <c r="D17" s="14">
        <f>'08-أغسطس'!AX67</f>
        <v/>
      </c>
      <c r="E17" s="14">
        <f>'08-أغسطس'!BA67</f>
        <v/>
      </c>
      <c r="F17" s="14">
        <f>'08-أغسطس'!BC67</f>
        <v/>
      </c>
      <c r="G17" s="14">
        <f>'08-أغسطس'!BD67</f>
        <v/>
      </c>
    </row>
    <row r="18" ht="19" customHeight="1">
      <c r="B18" s="9" t="inlineStr">
        <is>
          <t>سبتمبر 2026</t>
        </is>
      </c>
      <c r="C18" s="10">
        <f>'09-سبتمبر'!AQ67</f>
        <v/>
      </c>
      <c r="D18" s="11">
        <f>'09-سبتمبر'!AX67</f>
        <v/>
      </c>
      <c r="E18" s="11">
        <f>'09-سبتمبر'!BA67</f>
        <v/>
      </c>
      <c r="F18" s="11">
        <f>'09-سبتمبر'!BC67</f>
        <v/>
      </c>
      <c r="G18" s="11">
        <f>'09-سبتمبر'!BD67</f>
        <v/>
      </c>
    </row>
    <row r="19" ht="19" customHeight="1">
      <c r="B19" s="12" t="inlineStr">
        <is>
          <t>أكتوبر 2026</t>
        </is>
      </c>
      <c r="C19" s="13">
        <f>'10-أكتوبر'!AQ67</f>
        <v/>
      </c>
      <c r="D19" s="14">
        <f>'10-أكتوبر'!AX67</f>
        <v/>
      </c>
      <c r="E19" s="14">
        <f>'10-أكتوبر'!BA67</f>
        <v/>
      </c>
      <c r="F19" s="14">
        <f>'10-أكتوبر'!BC67</f>
        <v/>
      </c>
      <c r="G19" s="14">
        <f>'10-أكتوبر'!BD67</f>
        <v/>
      </c>
    </row>
    <row r="20" ht="19" customHeight="1">
      <c r="B20" s="9" t="inlineStr">
        <is>
          <t>نوفمبر 2026</t>
        </is>
      </c>
      <c r="C20" s="10">
        <f>'11-نوفمبر'!AQ67</f>
        <v/>
      </c>
      <c r="D20" s="11">
        <f>'11-نوفمبر'!AX67</f>
        <v/>
      </c>
      <c r="E20" s="11">
        <f>'11-نوفمبر'!BA67</f>
        <v/>
      </c>
      <c r="F20" s="11">
        <f>'11-نوفمبر'!BC67</f>
        <v/>
      </c>
      <c r="G20" s="11">
        <f>'11-نوفمبر'!BD67</f>
        <v/>
      </c>
    </row>
    <row r="21" ht="19" customHeight="1">
      <c r="B21" s="12" t="inlineStr">
        <is>
          <t>ديسمبر 2026</t>
        </is>
      </c>
      <c r="C21" s="13">
        <f>'12-ديسمبر'!AQ67</f>
        <v/>
      </c>
      <c r="D21" s="14">
        <f>'12-ديسمبر'!AX67</f>
        <v/>
      </c>
      <c r="E21" s="14">
        <f>'12-ديسمبر'!BA67</f>
        <v/>
      </c>
      <c r="F21" s="14">
        <f>'12-ديسمبر'!BC67</f>
        <v/>
      </c>
      <c r="G21" s="14">
        <f>'12-ديسمبر'!BD67</f>
        <v/>
      </c>
    </row>
    <row r="22" ht="22" customHeight="1">
      <c r="B22" s="15" t="inlineStr">
        <is>
          <t>الإجمالي</t>
        </is>
      </c>
      <c r="C22" s="16">
        <f>SUM(C10:C21)</f>
        <v/>
      </c>
      <c r="D22" s="17">
        <f>SUM(D10:D21)</f>
        <v/>
      </c>
      <c r="E22" s="17">
        <f>SUM(E10:E21)</f>
        <v/>
      </c>
      <c r="F22" s="17">
        <f>SUM(F10:F21)</f>
        <v/>
      </c>
      <c r="G22" s="17">
        <f>SUM(G10:G21)</f>
        <v/>
      </c>
    </row>
    <row r="24">
      <c r="B24" s="7" t="inlineStr">
        <is>
          <t>التنقل السريع</t>
        </is>
      </c>
    </row>
    <row r="25">
      <c r="B25" s="18" t="inlineStr">
        <is>
          <t>شيت يناير</t>
        </is>
      </c>
      <c r="D25" s="19" t="inlineStr">
        <is>
          <t>بيانات الموظفين</t>
        </is>
      </c>
      <c r="F25" s="20" t="inlineStr">
        <is>
          <t>كيف تستخدم الملف؟
١) بيانات كل موظف وراتبه في شيت «بيانات الموظفين».
٢) سياستك (أيام الراحة، الوجبة، معامل العطلة، العطل) في شيت «الإعدادات».
٣) في شيت الشهر اكتب رموز الحضور من E إلى AI، وكل الأعمدة تُحسب تلقائيًا.
الرموز: P حاضر • غ غياب • إ إجازة • م مرضية • خ نصف يوم • د دبل شيفت • فارغ = راحة</t>
        </is>
      </c>
    </row>
    <row r="26">
      <c r="B26" s="18" t="inlineStr">
        <is>
          <t>شيت فبراير</t>
        </is>
      </c>
      <c r="D26" s="19" t="inlineStr">
        <is>
          <t>الملخص السنوي</t>
        </is>
      </c>
    </row>
    <row r="27">
      <c r="B27" s="18" t="inlineStr">
        <is>
          <t>شيت مارس</t>
        </is>
      </c>
      <c r="D27" s="19" t="inlineStr">
        <is>
          <t>الإعدادات</t>
        </is>
      </c>
    </row>
    <row r="28">
      <c r="B28" s="18" t="inlineStr">
        <is>
          <t>شيت أبريل</t>
        </is>
      </c>
      <c r="D28" s="19" t="inlineStr">
        <is>
          <t>تدقيق يوليو</t>
        </is>
      </c>
    </row>
    <row r="29">
      <c r="B29" s="18" t="inlineStr">
        <is>
          <t>شيت مايو</t>
        </is>
      </c>
    </row>
    <row r="30">
      <c r="B30" s="18" t="inlineStr">
        <is>
          <t>شيت يونيو</t>
        </is>
      </c>
    </row>
    <row r="31">
      <c r="B31" s="18" t="inlineStr">
        <is>
          <t>شيت يوليو</t>
        </is>
      </c>
    </row>
    <row r="32">
      <c r="B32" s="18" t="inlineStr">
        <is>
          <t>شيت أغسطس</t>
        </is>
      </c>
    </row>
    <row r="33">
      <c r="B33" s="18" t="inlineStr">
        <is>
          <t>شيت سبتمبر</t>
        </is>
      </c>
    </row>
    <row r="34">
      <c r="B34" s="18" t="inlineStr">
        <is>
          <t>شيت أكتوبر</t>
        </is>
      </c>
    </row>
    <row r="35">
      <c r="B35" s="18" t="inlineStr">
        <is>
          <t>شيت نوفمبر</t>
        </is>
      </c>
    </row>
    <row r="36">
      <c r="B36" s="18" t="inlineStr">
        <is>
          <t>شيت ديسمبر</t>
        </is>
      </c>
    </row>
  </sheetData>
  <mergeCells count="13">
    <mergeCell ref="B24:G24"/>
    <mergeCell ref="F4:G4"/>
    <mergeCell ref="A2:L2"/>
    <mergeCell ref="F25:G31"/>
    <mergeCell ref="A1:L1"/>
    <mergeCell ref="B5:C6"/>
    <mergeCell ref="F5:G6"/>
    <mergeCell ref="D5:E6"/>
    <mergeCell ref="B8:G8"/>
    <mergeCell ref="D4:E4"/>
    <mergeCell ref="H4:I4"/>
    <mergeCell ref="H5:I6"/>
    <mergeCell ref="B4:C4"/>
  </mergeCells>
  <hyperlinks>
    <hyperlink xmlns:r="http://schemas.openxmlformats.org/officeDocument/2006/relationships" ref="B10" r:id="rId1"/>
    <hyperlink xmlns:r="http://schemas.openxmlformats.org/officeDocument/2006/relationships" ref="B11" r:id="rId2"/>
    <hyperlink xmlns:r="http://schemas.openxmlformats.org/officeDocument/2006/relationships" ref="B12" r:id="rId3"/>
    <hyperlink xmlns:r="http://schemas.openxmlformats.org/officeDocument/2006/relationships" ref="B13" r:id="rId4"/>
    <hyperlink xmlns:r="http://schemas.openxmlformats.org/officeDocument/2006/relationships" ref="B14" r:id="rId5"/>
    <hyperlink xmlns:r="http://schemas.openxmlformats.org/officeDocument/2006/relationships" ref="B15" r:id="rId6"/>
    <hyperlink xmlns:r="http://schemas.openxmlformats.org/officeDocument/2006/relationships" ref="B16" r:id="rId7"/>
    <hyperlink xmlns:r="http://schemas.openxmlformats.org/officeDocument/2006/relationships" ref="B17" r:id="rId8"/>
    <hyperlink xmlns:r="http://schemas.openxmlformats.org/officeDocument/2006/relationships" ref="B18" r:id="rId9"/>
    <hyperlink xmlns:r="http://schemas.openxmlformats.org/officeDocument/2006/relationships" ref="B19" r:id="rId10"/>
    <hyperlink xmlns:r="http://schemas.openxmlformats.org/officeDocument/2006/relationships" ref="B20" r:id="rId11"/>
    <hyperlink xmlns:r="http://schemas.openxmlformats.org/officeDocument/2006/relationships" ref="B21" r:id="rId12"/>
    <hyperlink xmlns:r="http://schemas.openxmlformats.org/officeDocument/2006/relationships" ref="B25" r:id="rId13"/>
    <hyperlink xmlns:r="http://schemas.openxmlformats.org/officeDocument/2006/relationships" ref="D25" r:id="rId14"/>
    <hyperlink xmlns:r="http://schemas.openxmlformats.org/officeDocument/2006/relationships" ref="B26" r:id="rId15"/>
    <hyperlink xmlns:r="http://schemas.openxmlformats.org/officeDocument/2006/relationships" ref="D26" r:id="rId16"/>
    <hyperlink xmlns:r="http://schemas.openxmlformats.org/officeDocument/2006/relationships" ref="B27" r:id="rId17"/>
    <hyperlink xmlns:r="http://schemas.openxmlformats.org/officeDocument/2006/relationships" ref="D27" r:id="rId18"/>
    <hyperlink xmlns:r="http://schemas.openxmlformats.org/officeDocument/2006/relationships" ref="B28" r:id="rId19"/>
    <hyperlink xmlns:r="http://schemas.openxmlformats.org/officeDocument/2006/relationships" ref="D28" r:id="rId20"/>
    <hyperlink xmlns:r="http://schemas.openxmlformats.org/officeDocument/2006/relationships" ref="B29" r:id="rId21"/>
    <hyperlink xmlns:r="http://schemas.openxmlformats.org/officeDocument/2006/relationships" ref="B30" r:id="rId22"/>
    <hyperlink xmlns:r="http://schemas.openxmlformats.org/officeDocument/2006/relationships" ref="B31" r:id="rId23"/>
    <hyperlink xmlns:r="http://schemas.openxmlformats.org/officeDocument/2006/relationships" ref="B32" r:id="rId24"/>
    <hyperlink xmlns:r="http://schemas.openxmlformats.org/officeDocument/2006/relationships" ref="B33" r:id="rId25"/>
    <hyperlink xmlns:r="http://schemas.openxmlformats.org/officeDocument/2006/relationships" ref="B34" r:id="rId26"/>
    <hyperlink xmlns:r="http://schemas.openxmlformats.org/officeDocument/2006/relationships" ref="B35" r:id="rId27"/>
    <hyperlink xmlns:r="http://schemas.openxmlformats.org/officeDocument/2006/relationships" ref="B36" r:id="rId28"/>
  </hyperlinks>
  <pageMargins left="0.75" right="0.75" top="1" bottom="1" header="0.5" footer="0.5"/>
  <drawing xmlns:r="http://schemas.openxmlformats.org/officeDocument/2006/relationships" r:id="rId29"/>
</worksheet>
</file>

<file path=xl/worksheets/sheet2.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يناير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6" t="n">
        <v>2</v>
      </c>
      <c r="G5" s="26" t="n">
        <v>3</v>
      </c>
      <c r="H5" s="25" t="n">
        <v>4</v>
      </c>
      <c r="I5" s="25" t="n">
        <v>5</v>
      </c>
      <c r="J5" s="25" t="n">
        <v>6</v>
      </c>
      <c r="K5" s="27" t="n">
        <v>7</v>
      </c>
      <c r="L5" s="25" t="n">
        <v>8</v>
      </c>
      <c r="M5" s="26" t="n">
        <v>9</v>
      </c>
      <c r="N5" s="26" t="n">
        <v>10</v>
      </c>
      <c r="O5" s="25" t="n">
        <v>11</v>
      </c>
      <c r="P5" s="25" t="n">
        <v>12</v>
      </c>
      <c r="Q5" s="25" t="n">
        <v>13</v>
      </c>
      <c r="R5" s="25" t="n">
        <v>14</v>
      </c>
      <c r="S5" s="25" t="n">
        <v>15</v>
      </c>
      <c r="T5" s="26" t="n">
        <v>16</v>
      </c>
      <c r="U5" s="26" t="n">
        <v>17</v>
      </c>
      <c r="V5" s="25" t="n">
        <v>18</v>
      </c>
      <c r="W5" s="25" t="n">
        <v>19</v>
      </c>
      <c r="X5" s="25" t="n">
        <v>20</v>
      </c>
      <c r="Y5" s="25" t="n">
        <v>21</v>
      </c>
      <c r="Z5" s="25" t="n">
        <v>22</v>
      </c>
      <c r="AA5" s="26" t="n">
        <v>23</v>
      </c>
      <c r="AB5" s="26" t="n">
        <v>24</v>
      </c>
      <c r="AC5" s="27" t="n">
        <v>25</v>
      </c>
      <c r="AD5" s="25" t="n">
        <v>26</v>
      </c>
      <c r="AE5" s="25" t="n">
        <v>27</v>
      </c>
      <c r="AF5" s="25" t="n">
        <v>28</v>
      </c>
      <c r="AG5" s="25" t="n">
        <v>29</v>
      </c>
      <c r="AH5" s="26" t="n">
        <v>30</v>
      </c>
      <c r="AI5" s="26"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خ</t>
        </is>
      </c>
      <c r="F6" s="32" t="inlineStr">
        <is>
          <t>ج</t>
        </is>
      </c>
      <c r="G6" s="32" t="inlineStr">
        <is>
          <t>س</t>
        </is>
      </c>
      <c r="H6" s="31" t="inlineStr">
        <is>
          <t>أ</t>
        </is>
      </c>
      <c r="I6" s="31" t="inlineStr">
        <is>
          <t>ن</t>
        </is>
      </c>
      <c r="J6" s="31" t="inlineStr">
        <is>
          <t>ث</t>
        </is>
      </c>
      <c r="K6" s="33" t="inlineStr">
        <is>
          <t>ر</t>
        </is>
      </c>
      <c r="L6" s="31" t="inlineStr">
        <is>
          <t>خ</t>
        </is>
      </c>
      <c r="M6" s="32" t="inlineStr">
        <is>
          <t>ج</t>
        </is>
      </c>
      <c r="N6" s="32" t="inlineStr">
        <is>
          <t>س</t>
        </is>
      </c>
      <c r="O6" s="31" t="inlineStr">
        <is>
          <t>أ</t>
        </is>
      </c>
      <c r="P6" s="31" t="inlineStr">
        <is>
          <t>ن</t>
        </is>
      </c>
      <c r="Q6" s="31" t="inlineStr">
        <is>
          <t>ث</t>
        </is>
      </c>
      <c r="R6" s="31" t="inlineStr">
        <is>
          <t>ر</t>
        </is>
      </c>
      <c r="S6" s="31" t="inlineStr">
        <is>
          <t>خ</t>
        </is>
      </c>
      <c r="T6" s="32" t="inlineStr">
        <is>
          <t>ج</t>
        </is>
      </c>
      <c r="U6" s="32" t="inlineStr">
        <is>
          <t>س</t>
        </is>
      </c>
      <c r="V6" s="31" t="inlineStr">
        <is>
          <t>أ</t>
        </is>
      </c>
      <c r="W6" s="31" t="inlineStr">
        <is>
          <t>ن</t>
        </is>
      </c>
      <c r="X6" s="31" t="inlineStr">
        <is>
          <t>ث</t>
        </is>
      </c>
      <c r="Y6" s="31" t="inlineStr">
        <is>
          <t>ر</t>
        </is>
      </c>
      <c r="Z6" s="31" t="inlineStr">
        <is>
          <t>خ</t>
        </is>
      </c>
      <c r="AA6" s="32" t="inlineStr">
        <is>
          <t>ج</t>
        </is>
      </c>
      <c r="AB6" s="32" t="inlineStr">
        <is>
          <t>س</t>
        </is>
      </c>
      <c r="AC6" s="33" t="inlineStr">
        <is>
          <t>أ</t>
        </is>
      </c>
      <c r="AD6" s="31" t="inlineStr">
        <is>
          <t>ن</t>
        </is>
      </c>
      <c r="AE6" s="31" t="inlineStr">
        <is>
          <t>ث</t>
        </is>
      </c>
      <c r="AF6" s="31" t="inlineStr">
        <is>
          <t>ر</t>
        </is>
      </c>
      <c r="AG6" s="31" t="inlineStr">
        <is>
          <t>خ</t>
        </is>
      </c>
      <c r="AH6" s="32" t="inlineStr">
        <is>
          <t>ج</t>
        </is>
      </c>
      <c r="AI6" s="32" t="inlineStr">
        <is>
          <t>س</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IF(COUNTIFS(الإعدادات!$B$23:$B$60,1,الإعدادات!$C$23:$C$60,E$5)&gt;0,1,0)</f>
        <v/>
      </c>
      <c r="F7" s="37">
        <f>IF(COUNTIFS(الإعدادات!$B$23:$B$60,1,الإعدادات!$C$23:$C$60,F$5)&gt;0,1,0)</f>
        <v/>
      </c>
      <c r="G7" s="37">
        <f>IF(COUNTIFS(الإعدادات!$B$23:$B$60,1,الإعدادات!$C$23:$C$60,G$5)&gt;0,1,0)</f>
        <v/>
      </c>
      <c r="H7" s="37">
        <f>IF(COUNTIFS(الإعدادات!$B$23:$B$60,1,الإعدادات!$C$23:$C$60,H$5)&gt;0,1,0)</f>
        <v/>
      </c>
      <c r="I7" s="37">
        <f>IF(COUNTIFS(الإعدادات!$B$23:$B$60,1,الإعدادات!$C$23:$C$60,I$5)&gt;0,1,0)</f>
        <v/>
      </c>
      <c r="J7" s="37">
        <f>IF(COUNTIFS(الإعدادات!$B$23:$B$60,1,الإعدادات!$C$23:$C$60,J$5)&gt;0,1,0)</f>
        <v/>
      </c>
      <c r="K7" s="38">
        <f>IF(COUNTIFS(الإعدادات!$B$23:$B$60,1,الإعدادات!$C$23:$C$60,K$5)&gt;0,1,0)</f>
        <v/>
      </c>
      <c r="L7" s="37">
        <f>IF(COUNTIFS(الإعدادات!$B$23:$B$60,1,الإعدادات!$C$23:$C$60,L$5)&gt;0,1,0)</f>
        <v/>
      </c>
      <c r="M7" s="37">
        <f>IF(COUNTIFS(الإعدادات!$B$23:$B$60,1,الإعدادات!$C$23:$C$60,M$5)&gt;0,1,0)</f>
        <v/>
      </c>
      <c r="N7" s="37">
        <f>IF(COUNTIFS(الإعدادات!$B$23:$B$60,1,الإعدادات!$C$23:$C$60,N$5)&gt;0,1,0)</f>
        <v/>
      </c>
      <c r="O7" s="37">
        <f>IF(COUNTIFS(الإعدادات!$B$23:$B$60,1,الإعدادات!$C$23:$C$60,O$5)&gt;0,1,0)</f>
        <v/>
      </c>
      <c r="P7" s="37">
        <f>IF(COUNTIFS(الإعدادات!$B$23:$B$60,1,الإعدادات!$C$23:$C$60,P$5)&gt;0,1,0)</f>
        <v/>
      </c>
      <c r="Q7" s="37">
        <f>IF(COUNTIFS(الإعدادات!$B$23:$B$60,1,الإعدادات!$C$23:$C$60,Q$5)&gt;0,1,0)</f>
        <v/>
      </c>
      <c r="R7" s="37">
        <f>IF(COUNTIFS(الإعدادات!$B$23:$B$60,1,الإعدادات!$C$23:$C$60,R$5)&gt;0,1,0)</f>
        <v/>
      </c>
      <c r="S7" s="37">
        <f>IF(COUNTIFS(الإعدادات!$B$23:$B$60,1,الإعدادات!$C$23:$C$60,S$5)&gt;0,1,0)</f>
        <v/>
      </c>
      <c r="T7" s="37">
        <f>IF(COUNTIFS(الإعدادات!$B$23:$B$60,1,الإعدادات!$C$23:$C$60,T$5)&gt;0,1,0)</f>
        <v/>
      </c>
      <c r="U7" s="37">
        <f>IF(COUNTIFS(الإعدادات!$B$23:$B$60,1,الإعدادات!$C$23:$C$60,U$5)&gt;0,1,0)</f>
        <v/>
      </c>
      <c r="V7" s="37">
        <f>IF(COUNTIFS(الإعدادات!$B$23:$B$60,1,الإعدادات!$C$23:$C$60,V$5)&gt;0,1,0)</f>
        <v/>
      </c>
      <c r="W7" s="37">
        <f>IF(COUNTIFS(الإعدادات!$B$23:$B$60,1,الإعدادات!$C$23:$C$60,W$5)&gt;0,1,0)</f>
        <v/>
      </c>
      <c r="X7" s="37">
        <f>IF(COUNTIFS(الإعدادات!$B$23:$B$60,1,الإعدادات!$C$23:$C$60,X$5)&gt;0,1,0)</f>
        <v/>
      </c>
      <c r="Y7" s="37">
        <f>IF(COUNTIFS(الإعدادات!$B$23:$B$60,1,الإعدادات!$C$23:$C$60,Y$5)&gt;0,1,0)</f>
        <v/>
      </c>
      <c r="Z7" s="37">
        <f>IF(COUNTIFS(الإعدادات!$B$23:$B$60,1,الإعدادات!$C$23:$C$60,Z$5)&gt;0,1,0)</f>
        <v/>
      </c>
      <c r="AA7" s="37">
        <f>IF(COUNTIFS(الإعدادات!$B$23:$B$60,1,الإعدادات!$C$23:$C$60,AA$5)&gt;0,1,0)</f>
        <v/>
      </c>
      <c r="AB7" s="37">
        <f>IF(COUNTIFS(الإعدادات!$B$23:$B$60,1,الإعدادات!$C$23:$C$60,AB$5)&gt;0,1,0)</f>
        <v/>
      </c>
      <c r="AC7" s="38">
        <f>IF(COUNTIFS(الإعدادات!$B$23:$B$60,1,الإعدادات!$C$23:$C$60,AC$5)&gt;0,1,0)</f>
        <v/>
      </c>
      <c r="AD7" s="37">
        <f>IF(COUNTIFS(الإعدادات!$B$23:$B$60,1,الإعدادات!$C$23:$C$60,AD$5)&gt;0,1,0)</f>
        <v/>
      </c>
      <c r="AE7" s="37">
        <f>IF(COUNTIFS(الإعدادات!$B$23:$B$60,1,الإعدادات!$C$23:$C$60,AE$5)&gt;0,1,0)</f>
        <v/>
      </c>
      <c r="AF7" s="37">
        <f>IF(COUNTIFS(الإعدادات!$B$23:$B$60,1,الإعدادات!$C$23:$C$60,AF$5)&gt;0,1,0)</f>
        <v/>
      </c>
      <c r="AG7" s="37">
        <f>IF(COUNTIFS(الإعدادات!$B$23:$B$60,1,الإعدادات!$C$23:$C$60,AG$5)&gt;0,1,0)</f>
        <v/>
      </c>
      <c r="AH7" s="37">
        <f>IF(COUNTIFS(الإعدادات!$B$23:$B$60,1,الإعدادات!$C$23:$C$60,AH$5)&gt;0,1,0)</f>
        <v/>
      </c>
      <c r="AI7" s="37">
        <f>IF(COUNTIFS(الإعدادات!$B$23:$B$60,1,الإعدادات!$C$23:$C$60,AI$5)&gt;0,1,0)</f>
        <v/>
      </c>
    </row>
    <row r="8" ht="20" customHeight="1">
      <c r="A8" s="39" t="n">
        <v>1</v>
      </c>
      <c r="B8" s="40" t="n">
        <v>1</v>
      </c>
      <c r="C8" s="41" t="inlineStr">
        <is>
          <t>صابر محمود محمد حسن</t>
        </is>
      </c>
      <c r="D8" s="39" t="inlineStr">
        <is>
          <t>SO</t>
        </is>
      </c>
      <c r="E8" s="42" t="n"/>
      <c r="F8" s="43" t="n"/>
      <c r="G8" s="43" t="n"/>
      <c r="H8" s="42" t="n"/>
      <c r="I8" s="42" t="n"/>
      <c r="J8" s="42" t="n"/>
      <c r="K8" s="44" t="n"/>
      <c r="L8" s="42" t="n"/>
      <c r="M8" s="43" t="n"/>
      <c r="N8" s="43" t="n"/>
      <c r="O8" s="42" t="n"/>
      <c r="P8" s="42" t="n"/>
      <c r="Q8" s="42" t="n"/>
      <c r="R8" s="42" t="n"/>
      <c r="S8" s="42" t="n"/>
      <c r="T8" s="43" t="n"/>
      <c r="U8" s="43" t="n"/>
      <c r="V8" s="42" t="n"/>
      <c r="W8" s="42" t="n"/>
      <c r="X8" s="42" t="n"/>
      <c r="Y8" s="42" t="n"/>
      <c r="Z8" s="42" t="n"/>
      <c r="AA8" s="43" t="n"/>
      <c r="AB8" s="43" t="n"/>
      <c r="AC8" s="44" t="n"/>
      <c r="AD8" s="42" t="n"/>
      <c r="AE8" s="42" t="n"/>
      <c r="AF8" s="42" t="n"/>
      <c r="AG8" s="42" t="n"/>
      <c r="AH8" s="43" t="n"/>
      <c r="AI8" s="4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3" t="n"/>
      <c r="G9" s="43" t="n"/>
      <c r="H9" s="42" t="n"/>
      <c r="I9" s="42" t="n"/>
      <c r="J9" s="42" t="n"/>
      <c r="K9" s="44" t="n"/>
      <c r="L9" s="42" t="n"/>
      <c r="M9" s="43" t="n"/>
      <c r="N9" s="43" t="n"/>
      <c r="O9" s="42" t="n"/>
      <c r="P9" s="42" t="n"/>
      <c r="Q9" s="42" t="n"/>
      <c r="R9" s="42" t="n"/>
      <c r="S9" s="42" t="n"/>
      <c r="T9" s="43" t="n"/>
      <c r="U9" s="43" t="n"/>
      <c r="V9" s="42" t="n"/>
      <c r="W9" s="42" t="n"/>
      <c r="X9" s="42" t="n"/>
      <c r="Y9" s="42" t="n"/>
      <c r="Z9" s="42" t="n"/>
      <c r="AA9" s="43" t="n"/>
      <c r="AB9" s="43" t="n"/>
      <c r="AC9" s="44" t="n"/>
      <c r="AD9" s="42" t="n"/>
      <c r="AE9" s="42" t="n"/>
      <c r="AF9" s="42" t="n"/>
      <c r="AG9" s="42" t="n"/>
      <c r="AH9" s="43" t="n"/>
      <c r="AI9" s="4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3" t="n"/>
      <c r="G10" s="43" t="n"/>
      <c r="H10" s="42" t="n"/>
      <c r="I10" s="42" t="n"/>
      <c r="J10" s="42" t="n"/>
      <c r="K10" s="44" t="n"/>
      <c r="L10" s="42" t="n"/>
      <c r="M10" s="43" t="n"/>
      <c r="N10" s="43" t="n"/>
      <c r="O10" s="42" t="n"/>
      <c r="P10" s="42" t="n"/>
      <c r="Q10" s="42" t="n"/>
      <c r="R10" s="42" t="n"/>
      <c r="S10" s="42" t="n"/>
      <c r="T10" s="43" t="n"/>
      <c r="U10" s="43" t="n"/>
      <c r="V10" s="42" t="n"/>
      <c r="W10" s="42" t="n"/>
      <c r="X10" s="42" t="n"/>
      <c r="Y10" s="42" t="n"/>
      <c r="Z10" s="42" t="n"/>
      <c r="AA10" s="43" t="n"/>
      <c r="AB10" s="43" t="n"/>
      <c r="AC10" s="44" t="n"/>
      <c r="AD10" s="42" t="n"/>
      <c r="AE10" s="42" t="n"/>
      <c r="AF10" s="42" t="n"/>
      <c r="AG10" s="42" t="n"/>
      <c r="AH10" s="43" t="n"/>
      <c r="AI10" s="4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3" t="n"/>
      <c r="G11" s="43" t="n"/>
      <c r="H11" s="42" t="n"/>
      <c r="I11" s="42" t="n"/>
      <c r="J11" s="42" t="n"/>
      <c r="K11" s="44" t="n"/>
      <c r="L11" s="42" t="n"/>
      <c r="M11" s="43" t="n"/>
      <c r="N11" s="43" t="n"/>
      <c r="O11" s="42" t="n"/>
      <c r="P11" s="42" t="n"/>
      <c r="Q11" s="42" t="n"/>
      <c r="R11" s="42" t="n"/>
      <c r="S11" s="42" t="n"/>
      <c r="T11" s="43" t="n"/>
      <c r="U11" s="43" t="n"/>
      <c r="V11" s="42" t="n"/>
      <c r="W11" s="42" t="n"/>
      <c r="X11" s="42" t="n"/>
      <c r="Y11" s="42" t="n"/>
      <c r="Z11" s="42" t="n"/>
      <c r="AA11" s="43" t="n"/>
      <c r="AB11" s="43" t="n"/>
      <c r="AC11" s="44" t="n"/>
      <c r="AD11" s="42" t="n"/>
      <c r="AE11" s="42" t="n"/>
      <c r="AF11" s="42" t="n"/>
      <c r="AG11" s="42" t="n"/>
      <c r="AH11" s="43" t="n"/>
      <c r="AI11" s="4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3" t="n"/>
      <c r="G12" s="43" t="n"/>
      <c r="H12" s="42" t="n"/>
      <c r="I12" s="42" t="n"/>
      <c r="J12" s="42" t="n"/>
      <c r="K12" s="44" t="n"/>
      <c r="L12" s="42" t="n"/>
      <c r="M12" s="43" t="n"/>
      <c r="N12" s="43" t="n"/>
      <c r="O12" s="42" t="n"/>
      <c r="P12" s="42" t="n"/>
      <c r="Q12" s="42" t="n"/>
      <c r="R12" s="42" t="n"/>
      <c r="S12" s="42" t="n"/>
      <c r="T12" s="43" t="n"/>
      <c r="U12" s="43" t="n"/>
      <c r="V12" s="42" t="n"/>
      <c r="W12" s="42" t="n"/>
      <c r="X12" s="42" t="n"/>
      <c r="Y12" s="42" t="n"/>
      <c r="Z12" s="42" t="n"/>
      <c r="AA12" s="43" t="n"/>
      <c r="AB12" s="43" t="n"/>
      <c r="AC12" s="44" t="n"/>
      <c r="AD12" s="42" t="n"/>
      <c r="AE12" s="42" t="n"/>
      <c r="AF12" s="42" t="n"/>
      <c r="AG12" s="42" t="n"/>
      <c r="AH12" s="43" t="n"/>
      <c r="AI12" s="4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3" t="n"/>
      <c r="G13" s="43" t="n"/>
      <c r="H13" s="42" t="n"/>
      <c r="I13" s="42" t="n"/>
      <c r="J13" s="42" t="n"/>
      <c r="K13" s="44" t="n"/>
      <c r="L13" s="42" t="n"/>
      <c r="M13" s="43" t="n"/>
      <c r="N13" s="43" t="n"/>
      <c r="O13" s="42" t="n"/>
      <c r="P13" s="42" t="n"/>
      <c r="Q13" s="42" t="n"/>
      <c r="R13" s="42" t="n"/>
      <c r="S13" s="42" t="n"/>
      <c r="T13" s="43" t="n"/>
      <c r="U13" s="43" t="n"/>
      <c r="V13" s="42" t="n"/>
      <c r="W13" s="42" t="n"/>
      <c r="X13" s="42" t="n"/>
      <c r="Y13" s="42" t="n"/>
      <c r="Z13" s="42" t="n"/>
      <c r="AA13" s="43" t="n"/>
      <c r="AB13" s="43" t="n"/>
      <c r="AC13" s="44" t="n"/>
      <c r="AD13" s="42" t="n"/>
      <c r="AE13" s="42" t="n"/>
      <c r="AF13" s="42" t="n"/>
      <c r="AG13" s="42" t="n"/>
      <c r="AH13" s="43" t="n"/>
      <c r="AI13" s="4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3" t="n"/>
      <c r="G14" s="43" t="n"/>
      <c r="H14" s="42" t="n"/>
      <c r="I14" s="42" t="n"/>
      <c r="J14" s="42" t="n"/>
      <c r="K14" s="44" t="n"/>
      <c r="L14" s="42" t="n"/>
      <c r="M14" s="43" t="n"/>
      <c r="N14" s="43" t="n"/>
      <c r="O14" s="42" t="n"/>
      <c r="P14" s="42" t="n"/>
      <c r="Q14" s="42" t="n"/>
      <c r="R14" s="42" t="n"/>
      <c r="S14" s="42" t="n"/>
      <c r="T14" s="43" t="n"/>
      <c r="U14" s="43" t="n"/>
      <c r="V14" s="42" t="n"/>
      <c r="W14" s="42" t="n"/>
      <c r="X14" s="42" t="n"/>
      <c r="Y14" s="42" t="n"/>
      <c r="Z14" s="42" t="n"/>
      <c r="AA14" s="43" t="n"/>
      <c r="AB14" s="43" t="n"/>
      <c r="AC14" s="44" t="n"/>
      <c r="AD14" s="42" t="n"/>
      <c r="AE14" s="42" t="n"/>
      <c r="AF14" s="42" t="n"/>
      <c r="AG14" s="42" t="n"/>
      <c r="AH14" s="43" t="n"/>
      <c r="AI14" s="4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3" t="n"/>
      <c r="G15" s="43" t="n"/>
      <c r="H15" s="42" t="n"/>
      <c r="I15" s="42" t="n"/>
      <c r="J15" s="42" t="n"/>
      <c r="K15" s="44" t="n"/>
      <c r="L15" s="42" t="n"/>
      <c r="M15" s="43" t="n"/>
      <c r="N15" s="43" t="n"/>
      <c r="O15" s="42" t="n"/>
      <c r="P15" s="42" t="n"/>
      <c r="Q15" s="42" t="n"/>
      <c r="R15" s="42" t="n"/>
      <c r="S15" s="42" t="n"/>
      <c r="T15" s="43" t="n"/>
      <c r="U15" s="43" t="n"/>
      <c r="V15" s="42" t="n"/>
      <c r="W15" s="42" t="n"/>
      <c r="X15" s="42" t="n"/>
      <c r="Y15" s="42" t="n"/>
      <c r="Z15" s="42" t="n"/>
      <c r="AA15" s="43" t="n"/>
      <c r="AB15" s="43" t="n"/>
      <c r="AC15" s="44" t="n"/>
      <c r="AD15" s="42" t="n"/>
      <c r="AE15" s="42" t="n"/>
      <c r="AF15" s="42" t="n"/>
      <c r="AG15" s="42" t="n"/>
      <c r="AH15" s="43" t="n"/>
      <c r="AI15" s="4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3" t="n"/>
      <c r="G16" s="43" t="n"/>
      <c r="H16" s="42" t="n"/>
      <c r="I16" s="42" t="n"/>
      <c r="J16" s="42" t="n"/>
      <c r="K16" s="44" t="n"/>
      <c r="L16" s="42" t="n"/>
      <c r="M16" s="43" t="n"/>
      <c r="N16" s="43" t="n"/>
      <c r="O16" s="42" t="n"/>
      <c r="P16" s="42" t="n"/>
      <c r="Q16" s="42" t="n"/>
      <c r="R16" s="42" t="n"/>
      <c r="S16" s="42" t="n"/>
      <c r="T16" s="43" t="n"/>
      <c r="U16" s="43" t="n"/>
      <c r="V16" s="42" t="n"/>
      <c r="W16" s="42" t="n"/>
      <c r="X16" s="42" t="n"/>
      <c r="Y16" s="42" t="n"/>
      <c r="Z16" s="42" t="n"/>
      <c r="AA16" s="43" t="n"/>
      <c r="AB16" s="43" t="n"/>
      <c r="AC16" s="44" t="n"/>
      <c r="AD16" s="42" t="n"/>
      <c r="AE16" s="42" t="n"/>
      <c r="AF16" s="42" t="n"/>
      <c r="AG16" s="42" t="n"/>
      <c r="AH16" s="43" t="n"/>
      <c r="AI16" s="4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3" t="n"/>
      <c r="G17" s="43" t="n"/>
      <c r="H17" s="42" t="n"/>
      <c r="I17" s="42" t="n"/>
      <c r="J17" s="42" t="n"/>
      <c r="K17" s="44" t="n"/>
      <c r="L17" s="42" t="n"/>
      <c r="M17" s="43" t="n"/>
      <c r="N17" s="43" t="n"/>
      <c r="O17" s="42" t="n"/>
      <c r="P17" s="42" t="n"/>
      <c r="Q17" s="42" t="n"/>
      <c r="R17" s="42" t="n"/>
      <c r="S17" s="42" t="n"/>
      <c r="T17" s="43" t="n"/>
      <c r="U17" s="43" t="n"/>
      <c r="V17" s="42" t="n"/>
      <c r="W17" s="42" t="n"/>
      <c r="X17" s="42" t="n"/>
      <c r="Y17" s="42" t="n"/>
      <c r="Z17" s="42" t="n"/>
      <c r="AA17" s="43" t="n"/>
      <c r="AB17" s="43" t="n"/>
      <c r="AC17" s="44" t="n"/>
      <c r="AD17" s="42" t="n"/>
      <c r="AE17" s="42" t="n"/>
      <c r="AF17" s="42" t="n"/>
      <c r="AG17" s="42" t="n"/>
      <c r="AH17" s="43" t="n"/>
      <c r="AI17" s="4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3" t="n"/>
      <c r="G18" s="43" t="n"/>
      <c r="H18" s="42" t="n"/>
      <c r="I18" s="42" t="n"/>
      <c r="J18" s="42" t="n"/>
      <c r="K18" s="44" t="n"/>
      <c r="L18" s="42" t="n"/>
      <c r="M18" s="43" t="n"/>
      <c r="N18" s="43" t="n"/>
      <c r="O18" s="42" t="n"/>
      <c r="P18" s="42" t="n"/>
      <c r="Q18" s="42" t="n"/>
      <c r="R18" s="42" t="n"/>
      <c r="S18" s="42" t="n"/>
      <c r="T18" s="43" t="n"/>
      <c r="U18" s="43" t="n"/>
      <c r="V18" s="42" t="n"/>
      <c r="W18" s="42" t="n"/>
      <c r="X18" s="42" t="n"/>
      <c r="Y18" s="42" t="n"/>
      <c r="Z18" s="42" t="n"/>
      <c r="AA18" s="43" t="n"/>
      <c r="AB18" s="43" t="n"/>
      <c r="AC18" s="44" t="n"/>
      <c r="AD18" s="42" t="n"/>
      <c r="AE18" s="42" t="n"/>
      <c r="AF18" s="42" t="n"/>
      <c r="AG18" s="42" t="n"/>
      <c r="AH18" s="43" t="n"/>
      <c r="AI18" s="4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3" t="n"/>
      <c r="G19" s="43" t="n"/>
      <c r="H19" s="42" t="n"/>
      <c r="I19" s="42" t="n"/>
      <c r="J19" s="42" t="n"/>
      <c r="K19" s="44" t="n"/>
      <c r="L19" s="42" t="n"/>
      <c r="M19" s="43" t="n"/>
      <c r="N19" s="43" t="n"/>
      <c r="O19" s="42" t="n"/>
      <c r="P19" s="42" t="n"/>
      <c r="Q19" s="42" t="n"/>
      <c r="R19" s="42" t="n"/>
      <c r="S19" s="42" t="n"/>
      <c r="T19" s="43" t="n"/>
      <c r="U19" s="43" t="n"/>
      <c r="V19" s="42" t="n"/>
      <c r="W19" s="42" t="n"/>
      <c r="X19" s="42" t="n"/>
      <c r="Y19" s="42" t="n"/>
      <c r="Z19" s="42" t="n"/>
      <c r="AA19" s="43" t="n"/>
      <c r="AB19" s="43" t="n"/>
      <c r="AC19" s="44" t="n"/>
      <c r="AD19" s="42" t="n"/>
      <c r="AE19" s="42" t="n"/>
      <c r="AF19" s="42" t="n"/>
      <c r="AG19" s="42" t="n"/>
      <c r="AH19" s="43" t="n"/>
      <c r="AI19" s="4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3" t="n"/>
      <c r="G20" s="43" t="n"/>
      <c r="H20" s="42" t="n"/>
      <c r="I20" s="42" t="n"/>
      <c r="J20" s="42" t="n"/>
      <c r="K20" s="44" t="n"/>
      <c r="L20" s="42" t="n"/>
      <c r="M20" s="43" t="n"/>
      <c r="N20" s="43" t="n"/>
      <c r="O20" s="42" t="n"/>
      <c r="P20" s="42" t="n"/>
      <c r="Q20" s="42" t="n"/>
      <c r="R20" s="42" t="n"/>
      <c r="S20" s="42" t="n"/>
      <c r="T20" s="43" t="n"/>
      <c r="U20" s="43" t="n"/>
      <c r="V20" s="42" t="n"/>
      <c r="W20" s="42" t="n"/>
      <c r="X20" s="42" t="n"/>
      <c r="Y20" s="42" t="n"/>
      <c r="Z20" s="42" t="n"/>
      <c r="AA20" s="43" t="n"/>
      <c r="AB20" s="43" t="n"/>
      <c r="AC20" s="44" t="n"/>
      <c r="AD20" s="42" t="n"/>
      <c r="AE20" s="42" t="n"/>
      <c r="AF20" s="42" t="n"/>
      <c r="AG20" s="42" t="n"/>
      <c r="AH20" s="43" t="n"/>
      <c r="AI20" s="4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3" t="n"/>
      <c r="G21" s="43" t="n"/>
      <c r="H21" s="42" t="n"/>
      <c r="I21" s="42" t="n"/>
      <c r="J21" s="42" t="n"/>
      <c r="K21" s="44" t="n"/>
      <c r="L21" s="42" t="n"/>
      <c r="M21" s="43" t="n"/>
      <c r="N21" s="43" t="n"/>
      <c r="O21" s="42" t="n"/>
      <c r="P21" s="42" t="n"/>
      <c r="Q21" s="42" t="n"/>
      <c r="R21" s="42" t="n"/>
      <c r="S21" s="42" t="n"/>
      <c r="T21" s="43" t="n"/>
      <c r="U21" s="43" t="n"/>
      <c r="V21" s="42" t="n"/>
      <c r="W21" s="42" t="n"/>
      <c r="X21" s="42" t="n"/>
      <c r="Y21" s="42" t="n"/>
      <c r="Z21" s="42" t="n"/>
      <c r="AA21" s="43" t="n"/>
      <c r="AB21" s="43" t="n"/>
      <c r="AC21" s="44" t="n"/>
      <c r="AD21" s="42" t="n"/>
      <c r="AE21" s="42" t="n"/>
      <c r="AF21" s="42" t="n"/>
      <c r="AG21" s="42" t="n"/>
      <c r="AH21" s="43" t="n"/>
      <c r="AI21" s="4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3" t="n"/>
      <c r="G22" s="43" t="n"/>
      <c r="H22" s="42" t="n"/>
      <c r="I22" s="42" t="n"/>
      <c r="J22" s="42" t="n"/>
      <c r="K22" s="44" t="n"/>
      <c r="L22" s="42" t="n"/>
      <c r="M22" s="43" t="n"/>
      <c r="N22" s="43" t="n"/>
      <c r="O22" s="42" t="n"/>
      <c r="P22" s="42" t="n"/>
      <c r="Q22" s="42" t="n"/>
      <c r="R22" s="42" t="n"/>
      <c r="S22" s="42" t="n"/>
      <c r="T22" s="43" t="n"/>
      <c r="U22" s="43" t="n"/>
      <c r="V22" s="42" t="n"/>
      <c r="W22" s="42" t="n"/>
      <c r="X22" s="42" t="n"/>
      <c r="Y22" s="42" t="n"/>
      <c r="Z22" s="42" t="n"/>
      <c r="AA22" s="43" t="n"/>
      <c r="AB22" s="43" t="n"/>
      <c r="AC22" s="44" t="n"/>
      <c r="AD22" s="42" t="n"/>
      <c r="AE22" s="42" t="n"/>
      <c r="AF22" s="42" t="n"/>
      <c r="AG22" s="42" t="n"/>
      <c r="AH22" s="43" t="n"/>
      <c r="AI22" s="4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3" t="n"/>
      <c r="G23" s="43" t="n"/>
      <c r="H23" s="42" t="n"/>
      <c r="I23" s="42" t="n"/>
      <c r="J23" s="42" t="n"/>
      <c r="K23" s="44" t="n"/>
      <c r="L23" s="42" t="n"/>
      <c r="M23" s="43" t="n"/>
      <c r="N23" s="43" t="n"/>
      <c r="O23" s="42" t="n"/>
      <c r="P23" s="42" t="n"/>
      <c r="Q23" s="42" t="n"/>
      <c r="R23" s="42" t="n"/>
      <c r="S23" s="42" t="n"/>
      <c r="T23" s="43" t="n"/>
      <c r="U23" s="43" t="n"/>
      <c r="V23" s="42" t="n"/>
      <c r="W23" s="42" t="n"/>
      <c r="X23" s="42" t="n"/>
      <c r="Y23" s="42" t="n"/>
      <c r="Z23" s="42" t="n"/>
      <c r="AA23" s="43" t="n"/>
      <c r="AB23" s="43" t="n"/>
      <c r="AC23" s="44" t="n"/>
      <c r="AD23" s="42" t="n"/>
      <c r="AE23" s="42" t="n"/>
      <c r="AF23" s="42" t="n"/>
      <c r="AG23" s="42" t="n"/>
      <c r="AH23" s="43" t="n"/>
      <c r="AI23" s="4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3" t="n"/>
      <c r="G24" s="43" t="n"/>
      <c r="H24" s="42" t="n"/>
      <c r="I24" s="42" t="n"/>
      <c r="J24" s="42" t="n"/>
      <c r="K24" s="44" t="n"/>
      <c r="L24" s="42" t="n"/>
      <c r="M24" s="43" t="n"/>
      <c r="N24" s="43" t="n"/>
      <c r="O24" s="42" t="n"/>
      <c r="P24" s="42" t="n"/>
      <c r="Q24" s="42" t="n"/>
      <c r="R24" s="42" t="n"/>
      <c r="S24" s="42" t="n"/>
      <c r="T24" s="43" t="n"/>
      <c r="U24" s="43" t="n"/>
      <c r="V24" s="42" t="n"/>
      <c r="W24" s="42" t="n"/>
      <c r="X24" s="42" t="n"/>
      <c r="Y24" s="42" t="n"/>
      <c r="Z24" s="42" t="n"/>
      <c r="AA24" s="43" t="n"/>
      <c r="AB24" s="43" t="n"/>
      <c r="AC24" s="44" t="n"/>
      <c r="AD24" s="42" t="n"/>
      <c r="AE24" s="42" t="n"/>
      <c r="AF24" s="42" t="n"/>
      <c r="AG24" s="42" t="n"/>
      <c r="AH24" s="43" t="n"/>
      <c r="AI24" s="4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3" t="n"/>
      <c r="G25" s="43" t="n"/>
      <c r="H25" s="42" t="n"/>
      <c r="I25" s="42" t="n"/>
      <c r="J25" s="42" t="n"/>
      <c r="K25" s="44" t="n"/>
      <c r="L25" s="42" t="n"/>
      <c r="M25" s="43" t="n"/>
      <c r="N25" s="43" t="n"/>
      <c r="O25" s="42" t="n"/>
      <c r="P25" s="42" t="n"/>
      <c r="Q25" s="42" t="n"/>
      <c r="R25" s="42" t="n"/>
      <c r="S25" s="42" t="n"/>
      <c r="T25" s="43" t="n"/>
      <c r="U25" s="43" t="n"/>
      <c r="V25" s="42" t="n"/>
      <c r="W25" s="42" t="n"/>
      <c r="X25" s="42" t="n"/>
      <c r="Y25" s="42" t="n"/>
      <c r="Z25" s="42" t="n"/>
      <c r="AA25" s="43" t="n"/>
      <c r="AB25" s="43" t="n"/>
      <c r="AC25" s="44" t="n"/>
      <c r="AD25" s="42" t="n"/>
      <c r="AE25" s="42" t="n"/>
      <c r="AF25" s="42" t="n"/>
      <c r="AG25" s="42" t="n"/>
      <c r="AH25" s="43" t="n"/>
      <c r="AI25" s="4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3" t="n"/>
      <c r="G26" s="43" t="n"/>
      <c r="H26" s="42" t="n"/>
      <c r="I26" s="42" t="n"/>
      <c r="J26" s="42" t="n"/>
      <c r="K26" s="44" t="n"/>
      <c r="L26" s="42" t="n"/>
      <c r="M26" s="43" t="n"/>
      <c r="N26" s="43" t="n"/>
      <c r="O26" s="42" t="n"/>
      <c r="P26" s="42" t="n"/>
      <c r="Q26" s="42" t="n"/>
      <c r="R26" s="42" t="n"/>
      <c r="S26" s="42" t="n"/>
      <c r="T26" s="43" t="n"/>
      <c r="U26" s="43" t="n"/>
      <c r="V26" s="42" t="n"/>
      <c r="W26" s="42" t="n"/>
      <c r="X26" s="42" t="n"/>
      <c r="Y26" s="42" t="n"/>
      <c r="Z26" s="42" t="n"/>
      <c r="AA26" s="43" t="n"/>
      <c r="AB26" s="43" t="n"/>
      <c r="AC26" s="44" t="n"/>
      <c r="AD26" s="42" t="n"/>
      <c r="AE26" s="42" t="n"/>
      <c r="AF26" s="42" t="n"/>
      <c r="AG26" s="42" t="n"/>
      <c r="AH26" s="43" t="n"/>
      <c r="AI26" s="4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3" t="n"/>
      <c r="G27" s="43" t="n"/>
      <c r="H27" s="42" t="n"/>
      <c r="I27" s="42" t="n"/>
      <c r="J27" s="42" t="n"/>
      <c r="K27" s="44" t="n"/>
      <c r="L27" s="42" t="n"/>
      <c r="M27" s="43" t="n"/>
      <c r="N27" s="43" t="n"/>
      <c r="O27" s="42" t="n"/>
      <c r="P27" s="42" t="n"/>
      <c r="Q27" s="42" t="n"/>
      <c r="R27" s="42" t="n"/>
      <c r="S27" s="42" t="n"/>
      <c r="T27" s="43" t="n"/>
      <c r="U27" s="43" t="n"/>
      <c r="V27" s="42" t="n"/>
      <c r="W27" s="42" t="n"/>
      <c r="X27" s="42" t="n"/>
      <c r="Y27" s="42" t="n"/>
      <c r="Z27" s="42" t="n"/>
      <c r="AA27" s="43" t="n"/>
      <c r="AB27" s="43" t="n"/>
      <c r="AC27" s="44" t="n"/>
      <c r="AD27" s="42" t="n"/>
      <c r="AE27" s="42" t="n"/>
      <c r="AF27" s="42" t="n"/>
      <c r="AG27" s="42" t="n"/>
      <c r="AH27" s="43" t="n"/>
      <c r="AI27" s="4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3" t="n"/>
      <c r="G28" s="43" t="n"/>
      <c r="H28" s="42" t="n"/>
      <c r="I28" s="42" t="n"/>
      <c r="J28" s="42" t="n"/>
      <c r="K28" s="44" t="n"/>
      <c r="L28" s="42" t="n"/>
      <c r="M28" s="43" t="n"/>
      <c r="N28" s="43" t="n"/>
      <c r="O28" s="42" t="n"/>
      <c r="P28" s="42" t="n"/>
      <c r="Q28" s="42" t="n"/>
      <c r="R28" s="42" t="n"/>
      <c r="S28" s="42" t="n"/>
      <c r="T28" s="43" t="n"/>
      <c r="U28" s="43" t="n"/>
      <c r="V28" s="42" t="n"/>
      <c r="W28" s="42" t="n"/>
      <c r="X28" s="42" t="n"/>
      <c r="Y28" s="42" t="n"/>
      <c r="Z28" s="42" t="n"/>
      <c r="AA28" s="43" t="n"/>
      <c r="AB28" s="43" t="n"/>
      <c r="AC28" s="44" t="n"/>
      <c r="AD28" s="42" t="n"/>
      <c r="AE28" s="42" t="n"/>
      <c r="AF28" s="42" t="n"/>
      <c r="AG28" s="42" t="n"/>
      <c r="AH28" s="43" t="n"/>
      <c r="AI28" s="4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3" t="n"/>
      <c r="G29" s="43" t="n"/>
      <c r="H29" s="42" t="n"/>
      <c r="I29" s="42" t="n"/>
      <c r="J29" s="42" t="n"/>
      <c r="K29" s="44" t="n"/>
      <c r="L29" s="42" t="n"/>
      <c r="M29" s="43" t="n"/>
      <c r="N29" s="43" t="n"/>
      <c r="O29" s="42" t="n"/>
      <c r="P29" s="42" t="n"/>
      <c r="Q29" s="42" t="n"/>
      <c r="R29" s="42" t="n"/>
      <c r="S29" s="42" t="n"/>
      <c r="T29" s="43" t="n"/>
      <c r="U29" s="43" t="n"/>
      <c r="V29" s="42" t="n"/>
      <c r="W29" s="42" t="n"/>
      <c r="X29" s="42" t="n"/>
      <c r="Y29" s="42" t="n"/>
      <c r="Z29" s="42" t="n"/>
      <c r="AA29" s="43" t="n"/>
      <c r="AB29" s="43" t="n"/>
      <c r="AC29" s="44" t="n"/>
      <c r="AD29" s="42" t="n"/>
      <c r="AE29" s="42" t="n"/>
      <c r="AF29" s="42" t="n"/>
      <c r="AG29" s="42" t="n"/>
      <c r="AH29" s="43" t="n"/>
      <c r="AI29" s="4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3" t="n"/>
      <c r="G30" s="43" t="n"/>
      <c r="H30" s="42" t="n"/>
      <c r="I30" s="42" t="n"/>
      <c r="J30" s="42" t="n"/>
      <c r="K30" s="44" t="n"/>
      <c r="L30" s="42" t="n"/>
      <c r="M30" s="43" t="n"/>
      <c r="N30" s="43" t="n"/>
      <c r="O30" s="42" t="n"/>
      <c r="P30" s="42" t="n"/>
      <c r="Q30" s="42" t="n"/>
      <c r="R30" s="42" t="n"/>
      <c r="S30" s="42" t="n"/>
      <c r="T30" s="43" t="n"/>
      <c r="U30" s="43" t="n"/>
      <c r="V30" s="42" t="n"/>
      <c r="W30" s="42" t="n"/>
      <c r="X30" s="42" t="n"/>
      <c r="Y30" s="42" t="n"/>
      <c r="Z30" s="42" t="n"/>
      <c r="AA30" s="43" t="n"/>
      <c r="AB30" s="43" t="n"/>
      <c r="AC30" s="44" t="n"/>
      <c r="AD30" s="42" t="n"/>
      <c r="AE30" s="42" t="n"/>
      <c r="AF30" s="42" t="n"/>
      <c r="AG30" s="42" t="n"/>
      <c r="AH30" s="43" t="n"/>
      <c r="AI30" s="4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3" t="n"/>
      <c r="G31" s="43" t="n"/>
      <c r="H31" s="42" t="n"/>
      <c r="I31" s="42" t="n"/>
      <c r="J31" s="42" t="n"/>
      <c r="K31" s="44" t="n"/>
      <c r="L31" s="42" t="n"/>
      <c r="M31" s="43" t="n"/>
      <c r="N31" s="43" t="n"/>
      <c r="O31" s="42" t="n"/>
      <c r="P31" s="42" t="n"/>
      <c r="Q31" s="42" t="n"/>
      <c r="R31" s="42" t="n"/>
      <c r="S31" s="42" t="n"/>
      <c r="T31" s="43" t="n"/>
      <c r="U31" s="43" t="n"/>
      <c r="V31" s="42" t="n"/>
      <c r="W31" s="42" t="n"/>
      <c r="X31" s="42" t="n"/>
      <c r="Y31" s="42" t="n"/>
      <c r="Z31" s="42" t="n"/>
      <c r="AA31" s="43" t="n"/>
      <c r="AB31" s="43" t="n"/>
      <c r="AC31" s="44" t="n"/>
      <c r="AD31" s="42" t="n"/>
      <c r="AE31" s="42" t="n"/>
      <c r="AF31" s="42" t="n"/>
      <c r="AG31" s="42" t="n"/>
      <c r="AH31" s="43" t="n"/>
      <c r="AI31" s="4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3" t="n"/>
      <c r="G32" s="43" t="n"/>
      <c r="H32" s="42" t="n"/>
      <c r="I32" s="42" t="n"/>
      <c r="J32" s="42" t="n"/>
      <c r="K32" s="44" t="n"/>
      <c r="L32" s="42" t="n"/>
      <c r="M32" s="43" t="n"/>
      <c r="N32" s="43" t="n"/>
      <c r="O32" s="42" t="n"/>
      <c r="P32" s="42" t="n"/>
      <c r="Q32" s="42" t="n"/>
      <c r="R32" s="42" t="n"/>
      <c r="S32" s="42" t="n"/>
      <c r="T32" s="43" t="n"/>
      <c r="U32" s="43" t="n"/>
      <c r="V32" s="42" t="n"/>
      <c r="W32" s="42" t="n"/>
      <c r="X32" s="42" t="n"/>
      <c r="Y32" s="42" t="n"/>
      <c r="Z32" s="42" t="n"/>
      <c r="AA32" s="43" t="n"/>
      <c r="AB32" s="43" t="n"/>
      <c r="AC32" s="44" t="n"/>
      <c r="AD32" s="42" t="n"/>
      <c r="AE32" s="42" t="n"/>
      <c r="AF32" s="42" t="n"/>
      <c r="AG32" s="42" t="n"/>
      <c r="AH32" s="43" t="n"/>
      <c r="AI32" s="4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3" t="n"/>
      <c r="G33" s="43" t="n"/>
      <c r="H33" s="42" t="n"/>
      <c r="I33" s="42" t="n"/>
      <c r="J33" s="42" t="n"/>
      <c r="K33" s="44" t="n"/>
      <c r="L33" s="42" t="n"/>
      <c r="M33" s="43" t="n"/>
      <c r="N33" s="43" t="n"/>
      <c r="O33" s="42" t="n"/>
      <c r="P33" s="42" t="n"/>
      <c r="Q33" s="42" t="n"/>
      <c r="R33" s="42" t="n"/>
      <c r="S33" s="42" t="n"/>
      <c r="T33" s="43" t="n"/>
      <c r="U33" s="43" t="n"/>
      <c r="V33" s="42" t="n"/>
      <c r="W33" s="42" t="n"/>
      <c r="X33" s="42" t="n"/>
      <c r="Y33" s="42" t="n"/>
      <c r="Z33" s="42" t="n"/>
      <c r="AA33" s="43" t="n"/>
      <c r="AB33" s="43" t="n"/>
      <c r="AC33" s="44" t="n"/>
      <c r="AD33" s="42" t="n"/>
      <c r="AE33" s="42" t="n"/>
      <c r="AF33" s="42" t="n"/>
      <c r="AG33" s="42" t="n"/>
      <c r="AH33" s="43" t="n"/>
      <c r="AI33" s="4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3" t="n"/>
      <c r="G34" s="43" t="n"/>
      <c r="H34" s="42" t="n"/>
      <c r="I34" s="42" t="n"/>
      <c r="J34" s="42" t="n"/>
      <c r="K34" s="44" t="n"/>
      <c r="L34" s="42" t="n"/>
      <c r="M34" s="43" t="n"/>
      <c r="N34" s="43" t="n"/>
      <c r="O34" s="42" t="n"/>
      <c r="P34" s="42" t="n"/>
      <c r="Q34" s="42" t="n"/>
      <c r="R34" s="42" t="n"/>
      <c r="S34" s="42" t="n"/>
      <c r="T34" s="43" t="n"/>
      <c r="U34" s="43" t="n"/>
      <c r="V34" s="42" t="n"/>
      <c r="W34" s="42" t="n"/>
      <c r="X34" s="42" t="n"/>
      <c r="Y34" s="42" t="n"/>
      <c r="Z34" s="42" t="n"/>
      <c r="AA34" s="43" t="n"/>
      <c r="AB34" s="43" t="n"/>
      <c r="AC34" s="44" t="n"/>
      <c r="AD34" s="42" t="n"/>
      <c r="AE34" s="42" t="n"/>
      <c r="AF34" s="42" t="n"/>
      <c r="AG34" s="42" t="n"/>
      <c r="AH34" s="43" t="n"/>
      <c r="AI34" s="4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3" t="n"/>
      <c r="G35" s="43" t="n"/>
      <c r="H35" s="42" t="n"/>
      <c r="I35" s="42" t="n"/>
      <c r="J35" s="42" t="n"/>
      <c r="K35" s="44" t="n"/>
      <c r="L35" s="42" t="n"/>
      <c r="M35" s="43" t="n"/>
      <c r="N35" s="43" t="n"/>
      <c r="O35" s="42" t="n"/>
      <c r="P35" s="42" t="n"/>
      <c r="Q35" s="42" t="n"/>
      <c r="R35" s="42" t="n"/>
      <c r="S35" s="42" t="n"/>
      <c r="T35" s="43" t="n"/>
      <c r="U35" s="43" t="n"/>
      <c r="V35" s="42" t="n"/>
      <c r="W35" s="42" t="n"/>
      <c r="X35" s="42" t="n"/>
      <c r="Y35" s="42" t="n"/>
      <c r="Z35" s="42" t="n"/>
      <c r="AA35" s="43" t="n"/>
      <c r="AB35" s="43" t="n"/>
      <c r="AC35" s="44" t="n"/>
      <c r="AD35" s="42" t="n"/>
      <c r="AE35" s="42" t="n"/>
      <c r="AF35" s="42" t="n"/>
      <c r="AG35" s="42" t="n"/>
      <c r="AH35" s="43" t="n"/>
      <c r="AI35" s="4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3" t="n"/>
      <c r="G36" s="43" t="n"/>
      <c r="H36" s="42" t="n"/>
      <c r="I36" s="42" t="n"/>
      <c r="J36" s="42" t="n"/>
      <c r="K36" s="44" t="n"/>
      <c r="L36" s="42" t="n"/>
      <c r="M36" s="43" t="n"/>
      <c r="N36" s="43" t="n"/>
      <c r="O36" s="42" t="n"/>
      <c r="P36" s="42" t="n"/>
      <c r="Q36" s="42" t="n"/>
      <c r="R36" s="42" t="n"/>
      <c r="S36" s="42" t="n"/>
      <c r="T36" s="43" t="n"/>
      <c r="U36" s="43" t="n"/>
      <c r="V36" s="42" t="n"/>
      <c r="W36" s="42" t="n"/>
      <c r="X36" s="42" t="n"/>
      <c r="Y36" s="42" t="n"/>
      <c r="Z36" s="42" t="n"/>
      <c r="AA36" s="43" t="n"/>
      <c r="AB36" s="43" t="n"/>
      <c r="AC36" s="44" t="n"/>
      <c r="AD36" s="42" t="n"/>
      <c r="AE36" s="42" t="n"/>
      <c r="AF36" s="42" t="n"/>
      <c r="AG36" s="42" t="n"/>
      <c r="AH36" s="43" t="n"/>
      <c r="AI36" s="4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3" t="n"/>
      <c r="G37" s="43" t="n"/>
      <c r="H37" s="42" t="n"/>
      <c r="I37" s="42" t="n"/>
      <c r="J37" s="42" t="n"/>
      <c r="K37" s="44" t="n"/>
      <c r="L37" s="42" t="n"/>
      <c r="M37" s="43" t="n"/>
      <c r="N37" s="43" t="n"/>
      <c r="O37" s="42" t="n"/>
      <c r="P37" s="42" t="n"/>
      <c r="Q37" s="42" t="n"/>
      <c r="R37" s="42" t="n"/>
      <c r="S37" s="42" t="n"/>
      <c r="T37" s="43" t="n"/>
      <c r="U37" s="43" t="n"/>
      <c r="V37" s="42" t="n"/>
      <c r="W37" s="42" t="n"/>
      <c r="X37" s="42" t="n"/>
      <c r="Y37" s="42" t="n"/>
      <c r="Z37" s="42" t="n"/>
      <c r="AA37" s="43" t="n"/>
      <c r="AB37" s="43" t="n"/>
      <c r="AC37" s="44" t="n"/>
      <c r="AD37" s="42" t="n"/>
      <c r="AE37" s="42" t="n"/>
      <c r="AF37" s="42" t="n"/>
      <c r="AG37" s="42" t="n"/>
      <c r="AH37" s="43" t="n"/>
      <c r="AI37" s="4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3" t="n"/>
      <c r="G38" s="43" t="n"/>
      <c r="H38" s="42" t="n"/>
      <c r="I38" s="42" t="n"/>
      <c r="J38" s="42" t="n"/>
      <c r="K38" s="44" t="n"/>
      <c r="L38" s="42" t="n"/>
      <c r="M38" s="43" t="n"/>
      <c r="N38" s="43" t="n"/>
      <c r="O38" s="42" t="n"/>
      <c r="P38" s="42" t="n"/>
      <c r="Q38" s="42" t="n"/>
      <c r="R38" s="42" t="n"/>
      <c r="S38" s="42" t="n"/>
      <c r="T38" s="43" t="n"/>
      <c r="U38" s="43" t="n"/>
      <c r="V38" s="42" t="n"/>
      <c r="W38" s="42" t="n"/>
      <c r="X38" s="42" t="n"/>
      <c r="Y38" s="42" t="n"/>
      <c r="Z38" s="42" t="n"/>
      <c r="AA38" s="43" t="n"/>
      <c r="AB38" s="43" t="n"/>
      <c r="AC38" s="44" t="n"/>
      <c r="AD38" s="42" t="n"/>
      <c r="AE38" s="42" t="n"/>
      <c r="AF38" s="42" t="n"/>
      <c r="AG38" s="42" t="n"/>
      <c r="AH38" s="43" t="n"/>
      <c r="AI38" s="4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3" t="n"/>
      <c r="G39" s="43" t="n"/>
      <c r="H39" s="42" t="n"/>
      <c r="I39" s="42" t="n"/>
      <c r="J39" s="42" t="n"/>
      <c r="K39" s="44" t="n"/>
      <c r="L39" s="42" t="n"/>
      <c r="M39" s="43" t="n"/>
      <c r="N39" s="43" t="n"/>
      <c r="O39" s="42" t="n"/>
      <c r="P39" s="42" t="n"/>
      <c r="Q39" s="42" t="n"/>
      <c r="R39" s="42" t="n"/>
      <c r="S39" s="42" t="n"/>
      <c r="T39" s="43" t="n"/>
      <c r="U39" s="43" t="n"/>
      <c r="V39" s="42" t="n"/>
      <c r="W39" s="42" t="n"/>
      <c r="X39" s="42" t="n"/>
      <c r="Y39" s="42" t="n"/>
      <c r="Z39" s="42" t="n"/>
      <c r="AA39" s="43" t="n"/>
      <c r="AB39" s="43" t="n"/>
      <c r="AC39" s="44" t="n"/>
      <c r="AD39" s="42" t="n"/>
      <c r="AE39" s="42" t="n"/>
      <c r="AF39" s="42" t="n"/>
      <c r="AG39" s="42" t="n"/>
      <c r="AH39" s="43" t="n"/>
      <c r="AI39" s="4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3" t="n"/>
      <c r="G40" s="43" t="n"/>
      <c r="H40" s="42" t="n"/>
      <c r="I40" s="42" t="n"/>
      <c r="J40" s="42" t="n"/>
      <c r="K40" s="44" t="n"/>
      <c r="L40" s="42" t="n"/>
      <c r="M40" s="43" t="n"/>
      <c r="N40" s="43" t="n"/>
      <c r="O40" s="42" t="n"/>
      <c r="P40" s="42" t="n"/>
      <c r="Q40" s="42" t="n"/>
      <c r="R40" s="42" t="n"/>
      <c r="S40" s="42" t="n"/>
      <c r="T40" s="43" t="n"/>
      <c r="U40" s="43" t="n"/>
      <c r="V40" s="42" t="n"/>
      <c r="W40" s="42" t="n"/>
      <c r="X40" s="42" t="n"/>
      <c r="Y40" s="42" t="n"/>
      <c r="Z40" s="42" t="n"/>
      <c r="AA40" s="43" t="n"/>
      <c r="AB40" s="43" t="n"/>
      <c r="AC40" s="44" t="n"/>
      <c r="AD40" s="42" t="n"/>
      <c r="AE40" s="42" t="n"/>
      <c r="AF40" s="42" t="n"/>
      <c r="AG40" s="42" t="n"/>
      <c r="AH40" s="43" t="n"/>
      <c r="AI40" s="4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3" t="n"/>
      <c r="G41" s="43" t="n"/>
      <c r="H41" s="42" t="n"/>
      <c r="I41" s="42" t="n"/>
      <c r="J41" s="42" t="n"/>
      <c r="K41" s="44" t="n"/>
      <c r="L41" s="42" t="n"/>
      <c r="M41" s="43" t="n"/>
      <c r="N41" s="43" t="n"/>
      <c r="O41" s="42" t="n"/>
      <c r="P41" s="42" t="n"/>
      <c r="Q41" s="42" t="n"/>
      <c r="R41" s="42" t="n"/>
      <c r="S41" s="42" t="n"/>
      <c r="T41" s="43" t="n"/>
      <c r="U41" s="43" t="n"/>
      <c r="V41" s="42" t="n"/>
      <c r="W41" s="42" t="n"/>
      <c r="X41" s="42" t="n"/>
      <c r="Y41" s="42" t="n"/>
      <c r="Z41" s="42" t="n"/>
      <c r="AA41" s="43" t="n"/>
      <c r="AB41" s="43" t="n"/>
      <c r="AC41" s="44" t="n"/>
      <c r="AD41" s="42" t="n"/>
      <c r="AE41" s="42" t="n"/>
      <c r="AF41" s="42" t="n"/>
      <c r="AG41" s="42" t="n"/>
      <c r="AH41" s="43" t="n"/>
      <c r="AI41" s="4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3" t="n"/>
      <c r="G42" s="43" t="n"/>
      <c r="H42" s="42" t="n"/>
      <c r="I42" s="42" t="n"/>
      <c r="J42" s="42" t="n"/>
      <c r="K42" s="44" t="n"/>
      <c r="L42" s="42" t="n"/>
      <c r="M42" s="43" t="n"/>
      <c r="N42" s="43" t="n"/>
      <c r="O42" s="42" t="n"/>
      <c r="P42" s="42" t="n"/>
      <c r="Q42" s="42" t="n"/>
      <c r="R42" s="42" t="n"/>
      <c r="S42" s="42" t="n"/>
      <c r="T42" s="43" t="n"/>
      <c r="U42" s="43" t="n"/>
      <c r="V42" s="42" t="n"/>
      <c r="W42" s="42" t="n"/>
      <c r="X42" s="42" t="n"/>
      <c r="Y42" s="42" t="n"/>
      <c r="Z42" s="42" t="n"/>
      <c r="AA42" s="43" t="n"/>
      <c r="AB42" s="43" t="n"/>
      <c r="AC42" s="44" t="n"/>
      <c r="AD42" s="42" t="n"/>
      <c r="AE42" s="42" t="n"/>
      <c r="AF42" s="42" t="n"/>
      <c r="AG42" s="42" t="n"/>
      <c r="AH42" s="43" t="n"/>
      <c r="AI42" s="4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3" t="n"/>
      <c r="G43" s="43" t="n"/>
      <c r="H43" s="42" t="n"/>
      <c r="I43" s="42" t="n"/>
      <c r="J43" s="42" t="n"/>
      <c r="K43" s="44" t="n"/>
      <c r="L43" s="42" t="n"/>
      <c r="M43" s="43" t="n"/>
      <c r="N43" s="43" t="n"/>
      <c r="O43" s="42" t="n"/>
      <c r="P43" s="42" t="n"/>
      <c r="Q43" s="42" t="n"/>
      <c r="R43" s="42" t="n"/>
      <c r="S43" s="42" t="n"/>
      <c r="T43" s="43" t="n"/>
      <c r="U43" s="43" t="n"/>
      <c r="V43" s="42" t="n"/>
      <c r="W43" s="42" t="n"/>
      <c r="X43" s="42" t="n"/>
      <c r="Y43" s="42" t="n"/>
      <c r="Z43" s="42" t="n"/>
      <c r="AA43" s="43" t="n"/>
      <c r="AB43" s="43" t="n"/>
      <c r="AC43" s="44" t="n"/>
      <c r="AD43" s="42" t="n"/>
      <c r="AE43" s="42" t="n"/>
      <c r="AF43" s="42" t="n"/>
      <c r="AG43" s="42" t="n"/>
      <c r="AH43" s="43" t="n"/>
      <c r="AI43" s="4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3" t="n"/>
      <c r="G44" s="43" t="n"/>
      <c r="H44" s="42" t="n"/>
      <c r="I44" s="42" t="n"/>
      <c r="J44" s="42" t="n"/>
      <c r="K44" s="44" t="n"/>
      <c r="L44" s="42" t="n"/>
      <c r="M44" s="43" t="n"/>
      <c r="N44" s="43" t="n"/>
      <c r="O44" s="42" t="n"/>
      <c r="P44" s="42" t="n"/>
      <c r="Q44" s="42" t="n"/>
      <c r="R44" s="42" t="n"/>
      <c r="S44" s="42" t="n"/>
      <c r="T44" s="43" t="n"/>
      <c r="U44" s="43" t="n"/>
      <c r="V44" s="42" t="n"/>
      <c r="W44" s="42" t="n"/>
      <c r="X44" s="42" t="n"/>
      <c r="Y44" s="42" t="n"/>
      <c r="Z44" s="42" t="n"/>
      <c r="AA44" s="43" t="n"/>
      <c r="AB44" s="43" t="n"/>
      <c r="AC44" s="44" t="n"/>
      <c r="AD44" s="42" t="n"/>
      <c r="AE44" s="42" t="n"/>
      <c r="AF44" s="42" t="n"/>
      <c r="AG44" s="42" t="n"/>
      <c r="AH44" s="43" t="n"/>
      <c r="AI44" s="4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3" t="n"/>
      <c r="G45" s="43" t="n"/>
      <c r="H45" s="42" t="n"/>
      <c r="I45" s="42" t="n"/>
      <c r="J45" s="42" t="n"/>
      <c r="K45" s="44" t="n"/>
      <c r="L45" s="42" t="n"/>
      <c r="M45" s="43" t="n"/>
      <c r="N45" s="43" t="n"/>
      <c r="O45" s="42" t="n"/>
      <c r="P45" s="42" t="n"/>
      <c r="Q45" s="42" t="n"/>
      <c r="R45" s="42" t="n"/>
      <c r="S45" s="42" t="n"/>
      <c r="T45" s="43" t="n"/>
      <c r="U45" s="43" t="n"/>
      <c r="V45" s="42" t="n"/>
      <c r="W45" s="42" t="n"/>
      <c r="X45" s="42" t="n"/>
      <c r="Y45" s="42" t="n"/>
      <c r="Z45" s="42" t="n"/>
      <c r="AA45" s="43" t="n"/>
      <c r="AB45" s="43" t="n"/>
      <c r="AC45" s="44" t="n"/>
      <c r="AD45" s="42" t="n"/>
      <c r="AE45" s="42" t="n"/>
      <c r="AF45" s="42" t="n"/>
      <c r="AG45" s="42" t="n"/>
      <c r="AH45" s="43" t="n"/>
      <c r="AI45" s="4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3" t="n"/>
      <c r="G46" s="43" t="n"/>
      <c r="H46" s="42" t="n"/>
      <c r="I46" s="42" t="n"/>
      <c r="J46" s="42" t="n"/>
      <c r="K46" s="44" t="n"/>
      <c r="L46" s="42" t="n"/>
      <c r="M46" s="43" t="n"/>
      <c r="N46" s="43" t="n"/>
      <c r="O46" s="42" t="n"/>
      <c r="P46" s="42" t="n"/>
      <c r="Q46" s="42" t="n"/>
      <c r="R46" s="42" t="n"/>
      <c r="S46" s="42" t="n"/>
      <c r="T46" s="43" t="n"/>
      <c r="U46" s="43" t="n"/>
      <c r="V46" s="42" t="n"/>
      <c r="W46" s="42" t="n"/>
      <c r="X46" s="42" t="n"/>
      <c r="Y46" s="42" t="n"/>
      <c r="Z46" s="42" t="n"/>
      <c r="AA46" s="43" t="n"/>
      <c r="AB46" s="43" t="n"/>
      <c r="AC46" s="44" t="n"/>
      <c r="AD46" s="42" t="n"/>
      <c r="AE46" s="42" t="n"/>
      <c r="AF46" s="42" t="n"/>
      <c r="AG46" s="42" t="n"/>
      <c r="AH46" s="43" t="n"/>
      <c r="AI46" s="4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3" t="n"/>
      <c r="G47" s="43" t="n"/>
      <c r="H47" s="42" t="n"/>
      <c r="I47" s="42" t="n"/>
      <c r="J47" s="42" t="n"/>
      <c r="K47" s="44" t="n"/>
      <c r="L47" s="42" t="n"/>
      <c r="M47" s="43" t="n"/>
      <c r="N47" s="43" t="n"/>
      <c r="O47" s="42" t="n"/>
      <c r="P47" s="42" t="n"/>
      <c r="Q47" s="42" t="n"/>
      <c r="R47" s="42" t="n"/>
      <c r="S47" s="42" t="n"/>
      <c r="T47" s="43" t="n"/>
      <c r="U47" s="43" t="n"/>
      <c r="V47" s="42" t="n"/>
      <c r="W47" s="42" t="n"/>
      <c r="X47" s="42" t="n"/>
      <c r="Y47" s="42" t="n"/>
      <c r="Z47" s="42" t="n"/>
      <c r="AA47" s="43" t="n"/>
      <c r="AB47" s="43" t="n"/>
      <c r="AC47" s="44" t="n"/>
      <c r="AD47" s="42" t="n"/>
      <c r="AE47" s="42" t="n"/>
      <c r="AF47" s="42" t="n"/>
      <c r="AG47" s="42" t="n"/>
      <c r="AH47" s="43" t="n"/>
      <c r="AI47" s="4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3" t="n"/>
      <c r="G48" s="43" t="n"/>
      <c r="H48" s="42" t="n"/>
      <c r="I48" s="42" t="n"/>
      <c r="J48" s="42" t="n"/>
      <c r="K48" s="44" t="n"/>
      <c r="L48" s="42" t="n"/>
      <c r="M48" s="43" t="n"/>
      <c r="N48" s="43" t="n"/>
      <c r="O48" s="42" t="n"/>
      <c r="P48" s="42" t="n"/>
      <c r="Q48" s="42" t="n"/>
      <c r="R48" s="42" t="n"/>
      <c r="S48" s="42" t="n"/>
      <c r="T48" s="43" t="n"/>
      <c r="U48" s="43" t="n"/>
      <c r="V48" s="42" t="n"/>
      <c r="W48" s="42" t="n"/>
      <c r="X48" s="42" t="n"/>
      <c r="Y48" s="42" t="n"/>
      <c r="Z48" s="42" t="n"/>
      <c r="AA48" s="43" t="n"/>
      <c r="AB48" s="43" t="n"/>
      <c r="AC48" s="44" t="n"/>
      <c r="AD48" s="42" t="n"/>
      <c r="AE48" s="42" t="n"/>
      <c r="AF48" s="42" t="n"/>
      <c r="AG48" s="42" t="n"/>
      <c r="AH48" s="43" t="n"/>
      <c r="AI48" s="4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3" t="n"/>
      <c r="G49" s="43" t="n"/>
      <c r="H49" s="42" t="n"/>
      <c r="I49" s="42" t="n"/>
      <c r="J49" s="42" t="n"/>
      <c r="K49" s="44" t="n"/>
      <c r="L49" s="42" t="n"/>
      <c r="M49" s="43" t="n"/>
      <c r="N49" s="43" t="n"/>
      <c r="O49" s="42" t="n"/>
      <c r="P49" s="42" t="n"/>
      <c r="Q49" s="42" t="n"/>
      <c r="R49" s="42" t="n"/>
      <c r="S49" s="42" t="n"/>
      <c r="T49" s="43" t="n"/>
      <c r="U49" s="43" t="n"/>
      <c r="V49" s="42" t="n"/>
      <c r="W49" s="42" t="n"/>
      <c r="X49" s="42" t="n"/>
      <c r="Y49" s="42" t="n"/>
      <c r="Z49" s="42" t="n"/>
      <c r="AA49" s="43" t="n"/>
      <c r="AB49" s="43" t="n"/>
      <c r="AC49" s="44" t="n"/>
      <c r="AD49" s="42" t="n"/>
      <c r="AE49" s="42" t="n"/>
      <c r="AF49" s="42" t="n"/>
      <c r="AG49" s="42" t="n"/>
      <c r="AH49" s="43" t="n"/>
      <c r="AI49" s="4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3" t="n"/>
      <c r="G50" s="43" t="n"/>
      <c r="H50" s="42" t="n"/>
      <c r="I50" s="42" t="n"/>
      <c r="J50" s="42" t="n"/>
      <c r="K50" s="44" t="n"/>
      <c r="L50" s="42" t="n"/>
      <c r="M50" s="43" t="n"/>
      <c r="N50" s="43" t="n"/>
      <c r="O50" s="42" t="n"/>
      <c r="P50" s="42" t="n"/>
      <c r="Q50" s="42" t="n"/>
      <c r="R50" s="42" t="n"/>
      <c r="S50" s="42" t="n"/>
      <c r="T50" s="43" t="n"/>
      <c r="U50" s="43" t="n"/>
      <c r="V50" s="42" t="n"/>
      <c r="W50" s="42" t="n"/>
      <c r="X50" s="42" t="n"/>
      <c r="Y50" s="42" t="n"/>
      <c r="Z50" s="42" t="n"/>
      <c r="AA50" s="43" t="n"/>
      <c r="AB50" s="43" t="n"/>
      <c r="AC50" s="44" t="n"/>
      <c r="AD50" s="42" t="n"/>
      <c r="AE50" s="42" t="n"/>
      <c r="AF50" s="42" t="n"/>
      <c r="AG50" s="42" t="n"/>
      <c r="AH50" s="43" t="n"/>
      <c r="AI50" s="4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3" t="n"/>
      <c r="G51" s="43" t="n"/>
      <c r="H51" s="42" t="n"/>
      <c r="I51" s="42" t="n"/>
      <c r="J51" s="42" t="n"/>
      <c r="K51" s="44" t="n"/>
      <c r="L51" s="42" t="n"/>
      <c r="M51" s="43" t="n"/>
      <c r="N51" s="43" t="n"/>
      <c r="O51" s="42" t="n"/>
      <c r="P51" s="42" t="n"/>
      <c r="Q51" s="42" t="n"/>
      <c r="R51" s="42" t="n"/>
      <c r="S51" s="42" t="n"/>
      <c r="T51" s="43" t="n"/>
      <c r="U51" s="43" t="n"/>
      <c r="V51" s="42" t="n"/>
      <c r="W51" s="42" t="n"/>
      <c r="X51" s="42" t="n"/>
      <c r="Y51" s="42" t="n"/>
      <c r="Z51" s="42" t="n"/>
      <c r="AA51" s="43" t="n"/>
      <c r="AB51" s="43" t="n"/>
      <c r="AC51" s="44" t="n"/>
      <c r="AD51" s="42" t="n"/>
      <c r="AE51" s="42" t="n"/>
      <c r="AF51" s="42" t="n"/>
      <c r="AG51" s="42" t="n"/>
      <c r="AH51" s="43" t="n"/>
      <c r="AI51" s="4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3" t="n"/>
      <c r="G52" s="43" t="n"/>
      <c r="H52" s="42" t="n"/>
      <c r="I52" s="42" t="n"/>
      <c r="J52" s="42" t="n"/>
      <c r="K52" s="44" t="n"/>
      <c r="L52" s="42" t="n"/>
      <c r="M52" s="43" t="n"/>
      <c r="N52" s="43" t="n"/>
      <c r="O52" s="42" t="n"/>
      <c r="P52" s="42" t="n"/>
      <c r="Q52" s="42" t="n"/>
      <c r="R52" s="42" t="n"/>
      <c r="S52" s="42" t="n"/>
      <c r="T52" s="43" t="n"/>
      <c r="U52" s="43" t="n"/>
      <c r="V52" s="42" t="n"/>
      <c r="W52" s="42" t="n"/>
      <c r="X52" s="42" t="n"/>
      <c r="Y52" s="42" t="n"/>
      <c r="Z52" s="42" t="n"/>
      <c r="AA52" s="43" t="n"/>
      <c r="AB52" s="43" t="n"/>
      <c r="AC52" s="44" t="n"/>
      <c r="AD52" s="42" t="n"/>
      <c r="AE52" s="42" t="n"/>
      <c r="AF52" s="42" t="n"/>
      <c r="AG52" s="42" t="n"/>
      <c r="AH52" s="43" t="n"/>
      <c r="AI52" s="4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3" t="n"/>
      <c r="G53" s="43" t="n"/>
      <c r="H53" s="42" t="n"/>
      <c r="I53" s="42" t="n"/>
      <c r="J53" s="42" t="n"/>
      <c r="K53" s="44" t="n"/>
      <c r="L53" s="42" t="n"/>
      <c r="M53" s="43" t="n"/>
      <c r="N53" s="43" t="n"/>
      <c r="O53" s="42" t="n"/>
      <c r="P53" s="42" t="n"/>
      <c r="Q53" s="42" t="n"/>
      <c r="R53" s="42" t="n"/>
      <c r="S53" s="42" t="n"/>
      <c r="T53" s="43" t="n"/>
      <c r="U53" s="43" t="n"/>
      <c r="V53" s="42" t="n"/>
      <c r="W53" s="42" t="n"/>
      <c r="X53" s="42" t="n"/>
      <c r="Y53" s="42" t="n"/>
      <c r="Z53" s="42" t="n"/>
      <c r="AA53" s="43" t="n"/>
      <c r="AB53" s="43" t="n"/>
      <c r="AC53" s="44" t="n"/>
      <c r="AD53" s="42" t="n"/>
      <c r="AE53" s="42" t="n"/>
      <c r="AF53" s="42" t="n"/>
      <c r="AG53" s="42" t="n"/>
      <c r="AH53" s="43" t="n"/>
      <c r="AI53" s="4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3" t="n"/>
      <c r="G54" s="43" t="n"/>
      <c r="H54" s="42" t="n"/>
      <c r="I54" s="42" t="n"/>
      <c r="J54" s="42" t="n"/>
      <c r="K54" s="44" t="n"/>
      <c r="L54" s="42" t="n"/>
      <c r="M54" s="43" t="n"/>
      <c r="N54" s="43" t="n"/>
      <c r="O54" s="42" t="n"/>
      <c r="P54" s="42" t="n"/>
      <c r="Q54" s="42" t="n"/>
      <c r="R54" s="42" t="n"/>
      <c r="S54" s="42" t="n"/>
      <c r="T54" s="43" t="n"/>
      <c r="U54" s="43" t="n"/>
      <c r="V54" s="42" t="n"/>
      <c r="W54" s="42" t="n"/>
      <c r="X54" s="42" t="n"/>
      <c r="Y54" s="42" t="n"/>
      <c r="Z54" s="42" t="n"/>
      <c r="AA54" s="43" t="n"/>
      <c r="AB54" s="43" t="n"/>
      <c r="AC54" s="44" t="n"/>
      <c r="AD54" s="42" t="n"/>
      <c r="AE54" s="42" t="n"/>
      <c r="AF54" s="42" t="n"/>
      <c r="AG54" s="42" t="n"/>
      <c r="AH54" s="43" t="n"/>
      <c r="AI54" s="4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3" t="n"/>
      <c r="G55" s="43" t="n"/>
      <c r="H55" s="42" t="n"/>
      <c r="I55" s="42" t="n"/>
      <c r="J55" s="42" t="n"/>
      <c r="K55" s="44" t="n"/>
      <c r="L55" s="42" t="n"/>
      <c r="M55" s="43" t="n"/>
      <c r="N55" s="43" t="n"/>
      <c r="O55" s="42" t="n"/>
      <c r="P55" s="42" t="n"/>
      <c r="Q55" s="42" t="n"/>
      <c r="R55" s="42" t="n"/>
      <c r="S55" s="42" t="n"/>
      <c r="T55" s="43" t="n"/>
      <c r="U55" s="43" t="n"/>
      <c r="V55" s="42" t="n"/>
      <c r="W55" s="42" t="n"/>
      <c r="X55" s="42" t="n"/>
      <c r="Y55" s="42" t="n"/>
      <c r="Z55" s="42" t="n"/>
      <c r="AA55" s="43" t="n"/>
      <c r="AB55" s="43" t="n"/>
      <c r="AC55" s="44" t="n"/>
      <c r="AD55" s="42" t="n"/>
      <c r="AE55" s="42" t="n"/>
      <c r="AF55" s="42" t="n"/>
      <c r="AG55" s="42" t="n"/>
      <c r="AH55" s="43" t="n"/>
      <c r="AI55" s="4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3" t="n"/>
      <c r="G56" s="43" t="n"/>
      <c r="H56" s="42" t="n"/>
      <c r="I56" s="42" t="n"/>
      <c r="J56" s="42" t="n"/>
      <c r="K56" s="44" t="n"/>
      <c r="L56" s="42" t="n"/>
      <c r="M56" s="43" t="n"/>
      <c r="N56" s="43" t="n"/>
      <c r="O56" s="42" t="n"/>
      <c r="P56" s="42" t="n"/>
      <c r="Q56" s="42" t="n"/>
      <c r="R56" s="42" t="n"/>
      <c r="S56" s="42" t="n"/>
      <c r="T56" s="43" t="n"/>
      <c r="U56" s="43" t="n"/>
      <c r="V56" s="42" t="n"/>
      <c r="W56" s="42" t="n"/>
      <c r="X56" s="42" t="n"/>
      <c r="Y56" s="42" t="n"/>
      <c r="Z56" s="42" t="n"/>
      <c r="AA56" s="43" t="n"/>
      <c r="AB56" s="43" t="n"/>
      <c r="AC56" s="44" t="n"/>
      <c r="AD56" s="42" t="n"/>
      <c r="AE56" s="42" t="n"/>
      <c r="AF56" s="42" t="n"/>
      <c r="AG56" s="42" t="n"/>
      <c r="AH56" s="43" t="n"/>
      <c r="AI56" s="4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3" t="n"/>
      <c r="G57" s="43" t="n"/>
      <c r="H57" s="42" t="n"/>
      <c r="I57" s="42" t="n"/>
      <c r="J57" s="42" t="n"/>
      <c r="K57" s="44" t="n"/>
      <c r="L57" s="42" t="n"/>
      <c r="M57" s="43" t="n"/>
      <c r="N57" s="43" t="n"/>
      <c r="O57" s="42" t="n"/>
      <c r="P57" s="42" t="n"/>
      <c r="Q57" s="42" t="n"/>
      <c r="R57" s="42" t="n"/>
      <c r="S57" s="42" t="n"/>
      <c r="T57" s="43" t="n"/>
      <c r="U57" s="43" t="n"/>
      <c r="V57" s="42" t="n"/>
      <c r="W57" s="42" t="n"/>
      <c r="X57" s="42" t="n"/>
      <c r="Y57" s="42" t="n"/>
      <c r="Z57" s="42" t="n"/>
      <c r="AA57" s="43" t="n"/>
      <c r="AB57" s="43" t="n"/>
      <c r="AC57" s="44" t="n"/>
      <c r="AD57" s="42" t="n"/>
      <c r="AE57" s="42" t="n"/>
      <c r="AF57" s="42" t="n"/>
      <c r="AG57" s="42" t="n"/>
      <c r="AH57" s="43" t="n"/>
      <c r="AI57" s="4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3" t="n"/>
      <c r="G58" s="43" t="n"/>
      <c r="H58" s="42" t="n"/>
      <c r="I58" s="42" t="n"/>
      <c r="J58" s="42" t="n"/>
      <c r="K58" s="44" t="n"/>
      <c r="L58" s="42" t="n"/>
      <c r="M58" s="43" t="n"/>
      <c r="N58" s="43" t="n"/>
      <c r="O58" s="42" t="n"/>
      <c r="P58" s="42" t="n"/>
      <c r="Q58" s="42" t="n"/>
      <c r="R58" s="42" t="n"/>
      <c r="S58" s="42" t="n"/>
      <c r="T58" s="43" t="n"/>
      <c r="U58" s="43" t="n"/>
      <c r="V58" s="42" t="n"/>
      <c r="W58" s="42" t="n"/>
      <c r="X58" s="42" t="n"/>
      <c r="Y58" s="42" t="n"/>
      <c r="Z58" s="42" t="n"/>
      <c r="AA58" s="43" t="n"/>
      <c r="AB58" s="43" t="n"/>
      <c r="AC58" s="44" t="n"/>
      <c r="AD58" s="42" t="n"/>
      <c r="AE58" s="42" t="n"/>
      <c r="AF58" s="42" t="n"/>
      <c r="AG58" s="42" t="n"/>
      <c r="AH58" s="43" t="n"/>
      <c r="AI58" s="4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3" t="n"/>
      <c r="G59" s="43" t="n"/>
      <c r="H59" s="42" t="n"/>
      <c r="I59" s="42" t="n"/>
      <c r="J59" s="42" t="n"/>
      <c r="K59" s="44" t="n"/>
      <c r="L59" s="42" t="n"/>
      <c r="M59" s="43" t="n"/>
      <c r="N59" s="43" t="n"/>
      <c r="O59" s="42" t="n"/>
      <c r="P59" s="42" t="n"/>
      <c r="Q59" s="42" t="n"/>
      <c r="R59" s="42" t="n"/>
      <c r="S59" s="42" t="n"/>
      <c r="T59" s="43" t="n"/>
      <c r="U59" s="43" t="n"/>
      <c r="V59" s="42" t="n"/>
      <c r="W59" s="42" t="n"/>
      <c r="X59" s="42" t="n"/>
      <c r="Y59" s="42" t="n"/>
      <c r="Z59" s="42" t="n"/>
      <c r="AA59" s="43" t="n"/>
      <c r="AB59" s="43" t="n"/>
      <c r="AC59" s="44" t="n"/>
      <c r="AD59" s="42" t="n"/>
      <c r="AE59" s="42" t="n"/>
      <c r="AF59" s="42" t="n"/>
      <c r="AG59" s="42" t="n"/>
      <c r="AH59" s="43" t="n"/>
      <c r="AI59" s="4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3" t="n"/>
      <c r="G60" s="43" t="n"/>
      <c r="H60" s="42" t="n"/>
      <c r="I60" s="42" t="n"/>
      <c r="J60" s="42" t="n"/>
      <c r="K60" s="44" t="n"/>
      <c r="L60" s="42" t="n"/>
      <c r="M60" s="43" t="n"/>
      <c r="N60" s="43" t="n"/>
      <c r="O60" s="42" t="n"/>
      <c r="P60" s="42" t="n"/>
      <c r="Q60" s="42" t="n"/>
      <c r="R60" s="42" t="n"/>
      <c r="S60" s="42" t="n"/>
      <c r="T60" s="43" t="n"/>
      <c r="U60" s="43" t="n"/>
      <c r="V60" s="42" t="n"/>
      <c r="W60" s="42" t="n"/>
      <c r="X60" s="42" t="n"/>
      <c r="Y60" s="42" t="n"/>
      <c r="Z60" s="42" t="n"/>
      <c r="AA60" s="43" t="n"/>
      <c r="AB60" s="43" t="n"/>
      <c r="AC60" s="44" t="n"/>
      <c r="AD60" s="42" t="n"/>
      <c r="AE60" s="42" t="n"/>
      <c r="AF60" s="42" t="n"/>
      <c r="AG60" s="42" t="n"/>
      <c r="AH60" s="43" t="n"/>
      <c r="AI60" s="4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3" t="n"/>
      <c r="G61" s="43" t="n"/>
      <c r="H61" s="42" t="n"/>
      <c r="I61" s="42" t="n"/>
      <c r="J61" s="42" t="n"/>
      <c r="K61" s="44" t="n"/>
      <c r="L61" s="42" t="n"/>
      <c r="M61" s="43" t="n"/>
      <c r="N61" s="43" t="n"/>
      <c r="O61" s="42" t="n"/>
      <c r="P61" s="42" t="n"/>
      <c r="Q61" s="42" t="n"/>
      <c r="R61" s="42" t="n"/>
      <c r="S61" s="42" t="n"/>
      <c r="T61" s="43" t="n"/>
      <c r="U61" s="43" t="n"/>
      <c r="V61" s="42" t="n"/>
      <c r="W61" s="42" t="n"/>
      <c r="X61" s="42" t="n"/>
      <c r="Y61" s="42" t="n"/>
      <c r="Z61" s="42" t="n"/>
      <c r="AA61" s="43" t="n"/>
      <c r="AB61" s="43" t="n"/>
      <c r="AC61" s="44" t="n"/>
      <c r="AD61" s="42" t="n"/>
      <c r="AE61" s="42" t="n"/>
      <c r="AF61" s="42" t="n"/>
      <c r="AG61" s="42" t="n"/>
      <c r="AH61" s="43" t="n"/>
      <c r="AI61" s="4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3" t="n"/>
      <c r="G62" s="43" t="n"/>
      <c r="H62" s="42" t="n"/>
      <c r="I62" s="42" t="n"/>
      <c r="J62" s="42" t="n"/>
      <c r="K62" s="44" t="n"/>
      <c r="L62" s="42" t="n"/>
      <c r="M62" s="43" t="n"/>
      <c r="N62" s="43" t="n"/>
      <c r="O62" s="42" t="n"/>
      <c r="P62" s="42" t="n"/>
      <c r="Q62" s="42" t="n"/>
      <c r="R62" s="42" t="n"/>
      <c r="S62" s="42" t="n"/>
      <c r="T62" s="43" t="n"/>
      <c r="U62" s="43" t="n"/>
      <c r="V62" s="42" t="n"/>
      <c r="W62" s="42" t="n"/>
      <c r="X62" s="42" t="n"/>
      <c r="Y62" s="42" t="n"/>
      <c r="Z62" s="42" t="n"/>
      <c r="AA62" s="43" t="n"/>
      <c r="AB62" s="43" t="n"/>
      <c r="AC62" s="44" t="n"/>
      <c r="AD62" s="42" t="n"/>
      <c r="AE62" s="42" t="n"/>
      <c r="AF62" s="42" t="n"/>
      <c r="AG62" s="42" t="n"/>
      <c r="AH62" s="43" t="n"/>
      <c r="AI62" s="4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3" t="n"/>
      <c r="G63" s="43" t="n"/>
      <c r="H63" s="42" t="n"/>
      <c r="I63" s="42" t="n"/>
      <c r="J63" s="42" t="n"/>
      <c r="K63" s="44" t="n"/>
      <c r="L63" s="42" t="n"/>
      <c r="M63" s="43" t="n"/>
      <c r="N63" s="43" t="n"/>
      <c r="O63" s="42" t="n"/>
      <c r="P63" s="42" t="n"/>
      <c r="Q63" s="42" t="n"/>
      <c r="R63" s="42" t="n"/>
      <c r="S63" s="42" t="n"/>
      <c r="T63" s="43" t="n"/>
      <c r="U63" s="43" t="n"/>
      <c r="V63" s="42" t="n"/>
      <c r="W63" s="42" t="n"/>
      <c r="X63" s="42" t="n"/>
      <c r="Y63" s="42" t="n"/>
      <c r="Z63" s="42" t="n"/>
      <c r="AA63" s="43" t="n"/>
      <c r="AB63" s="43" t="n"/>
      <c r="AC63" s="44" t="n"/>
      <c r="AD63" s="42" t="n"/>
      <c r="AE63" s="42" t="n"/>
      <c r="AF63" s="42" t="n"/>
      <c r="AG63" s="42" t="n"/>
      <c r="AH63" s="43" t="n"/>
      <c r="AI63" s="4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3" t="n"/>
      <c r="G64" s="43" t="n"/>
      <c r="H64" s="42" t="n"/>
      <c r="I64" s="42" t="n"/>
      <c r="J64" s="42" t="n"/>
      <c r="K64" s="44" t="n"/>
      <c r="L64" s="42" t="n"/>
      <c r="M64" s="43" t="n"/>
      <c r="N64" s="43" t="n"/>
      <c r="O64" s="42" t="n"/>
      <c r="P64" s="42" t="n"/>
      <c r="Q64" s="42" t="n"/>
      <c r="R64" s="42" t="n"/>
      <c r="S64" s="42" t="n"/>
      <c r="T64" s="43" t="n"/>
      <c r="U64" s="43" t="n"/>
      <c r="V64" s="42" t="n"/>
      <c r="W64" s="42" t="n"/>
      <c r="X64" s="42" t="n"/>
      <c r="Y64" s="42" t="n"/>
      <c r="Z64" s="42" t="n"/>
      <c r="AA64" s="43" t="n"/>
      <c r="AB64" s="43" t="n"/>
      <c r="AC64" s="44" t="n"/>
      <c r="AD64" s="42" t="n"/>
      <c r="AE64" s="42" t="n"/>
      <c r="AF64" s="42" t="n"/>
      <c r="AG64" s="42" t="n"/>
      <c r="AH64" s="43" t="n"/>
      <c r="AI64" s="4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3" t="n"/>
      <c r="G65" s="43" t="n"/>
      <c r="H65" s="42" t="n"/>
      <c r="I65" s="42" t="n"/>
      <c r="J65" s="42" t="n"/>
      <c r="K65" s="44" t="n"/>
      <c r="L65" s="42" t="n"/>
      <c r="M65" s="43" t="n"/>
      <c r="N65" s="43" t="n"/>
      <c r="O65" s="42" t="n"/>
      <c r="P65" s="42" t="n"/>
      <c r="Q65" s="42" t="n"/>
      <c r="R65" s="42" t="n"/>
      <c r="S65" s="42" t="n"/>
      <c r="T65" s="43" t="n"/>
      <c r="U65" s="43" t="n"/>
      <c r="V65" s="42" t="n"/>
      <c r="W65" s="42" t="n"/>
      <c r="X65" s="42" t="n"/>
      <c r="Y65" s="42" t="n"/>
      <c r="Z65" s="42" t="n"/>
      <c r="AA65" s="43" t="n"/>
      <c r="AB65" s="43" t="n"/>
      <c r="AC65" s="44" t="n"/>
      <c r="AD65" s="42" t="n"/>
      <c r="AE65" s="42" t="n"/>
      <c r="AF65" s="42" t="n"/>
      <c r="AG65" s="42" t="n"/>
      <c r="AH65" s="43" t="n"/>
      <c r="AI65" s="4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3" t="n"/>
      <c r="G66" s="43" t="n"/>
      <c r="H66" s="42" t="n"/>
      <c r="I66" s="42" t="n"/>
      <c r="J66" s="42" t="n"/>
      <c r="K66" s="44" t="n"/>
      <c r="L66" s="42" t="n"/>
      <c r="M66" s="43" t="n"/>
      <c r="N66" s="43" t="n"/>
      <c r="O66" s="42" t="n"/>
      <c r="P66" s="42" t="n"/>
      <c r="Q66" s="42" t="n"/>
      <c r="R66" s="42" t="n"/>
      <c r="S66" s="42" t="n"/>
      <c r="T66" s="43" t="n"/>
      <c r="U66" s="43" t="n"/>
      <c r="V66" s="42" t="n"/>
      <c r="W66" s="42" t="n"/>
      <c r="X66" s="42" t="n"/>
      <c r="Y66" s="42" t="n"/>
      <c r="Z66" s="42" t="n"/>
      <c r="AA66" s="43" t="n"/>
      <c r="AB66" s="43" t="n"/>
      <c r="AC66" s="44" t="n"/>
      <c r="AD66" s="42" t="n"/>
      <c r="AE66" s="42" t="n"/>
      <c r="AF66" s="42" t="n"/>
      <c r="AG66" s="42" t="n"/>
      <c r="AH66" s="43" t="n"/>
      <c r="AI66" s="4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3.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فبراير 2026  —  شركة أرمسترونج  |  فرع 10 رمضان  |  موقع التجمعات</t>
        </is>
      </c>
    </row>
    <row r="2" ht="24" customHeight="1">
      <c r="A2" s="22" t="inlineStr">
        <is>
          <t>أيام الشهر: 28    •    أيام المعيار: 24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5" t="n">
        <v>3</v>
      </c>
      <c r="H5" s="25" t="n">
        <v>4</v>
      </c>
      <c r="I5" s="25" t="n">
        <v>5</v>
      </c>
      <c r="J5" s="26" t="n">
        <v>6</v>
      </c>
      <c r="K5" s="26" t="n">
        <v>7</v>
      </c>
      <c r="L5" s="25" t="n">
        <v>8</v>
      </c>
      <c r="M5" s="25" t="n">
        <v>9</v>
      </c>
      <c r="N5" s="25" t="n">
        <v>10</v>
      </c>
      <c r="O5" s="25" t="n">
        <v>11</v>
      </c>
      <c r="P5" s="25" t="n">
        <v>12</v>
      </c>
      <c r="Q5" s="26" t="n">
        <v>13</v>
      </c>
      <c r="R5" s="26" t="n">
        <v>14</v>
      </c>
      <c r="S5" s="25" t="n">
        <v>15</v>
      </c>
      <c r="T5" s="25" t="n">
        <v>16</v>
      </c>
      <c r="U5" s="25" t="n">
        <v>17</v>
      </c>
      <c r="V5" s="25" t="n">
        <v>18</v>
      </c>
      <c r="W5" s="25" t="n">
        <v>19</v>
      </c>
      <c r="X5" s="26" t="n">
        <v>20</v>
      </c>
      <c r="Y5" s="26" t="n">
        <v>21</v>
      </c>
      <c r="Z5" s="25" t="n">
        <v>22</v>
      </c>
      <c r="AA5" s="25" t="n">
        <v>23</v>
      </c>
      <c r="AB5" s="25" t="n">
        <v>24</v>
      </c>
      <c r="AC5" s="25" t="n">
        <v>25</v>
      </c>
      <c r="AD5" s="25" t="n">
        <v>26</v>
      </c>
      <c r="AE5" s="26" t="n">
        <v>27</v>
      </c>
      <c r="AF5" s="26" t="n">
        <v>28</v>
      </c>
      <c r="AG5" s="60" t="inlineStr"/>
      <c r="AH5" s="60" t="inlineStr"/>
      <c r="AI5" s="60" t="inlineStr"/>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أ</t>
        </is>
      </c>
      <c r="F6" s="31" t="inlineStr">
        <is>
          <t>ن</t>
        </is>
      </c>
      <c r="G6" s="31" t="inlineStr">
        <is>
          <t>ث</t>
        </is>
      </c>
      <c r="H6" s="31" t="inlineStr">
        <is>
          <t>ر</t>
        </is>
      </c>
      <c r="I6" s="31" t="inlineStr">
        <is>
          <t>خ</t>
        </is>
      </c>
      <c r="J6" s="32" t="inlineStr">
        <is>
          <t>ج</t>
        </is>
      </c>
      <c r="K6" s="32" t="inlineStr">
        <is>
          <t>س</t>
        </is>
      </c>
      <c r="L6" s="31" t="inlineStr">
        <is>
          <t>أ</t>
        </is>
      </c>
      <c r="M6" s="31" t="inlineStr">
        <is>
          <t>ن</t>
        </is>
      </c>
      <c r="N6" s="31" t="inlineStr">
        <is>
          <t>ث</t>
        </is>
      </c>
      <c r="O6" s="31" t="inlineStr">
        <is>
          <t>ر</t>
        </is>
      </c>
      <c r="P6" s="31" t="inlineStr">
        <is>
          <t>خ</t>
        </is>
      </c>
      <c r="Q6" s="32" t="inlineStr">
        <is>
          <t>ج</t>
        </is>
      </c>
      <c r="R6" s="32" t="inlineStr">
        <is>
          <t>س</t>
        </is>
      </c>
      <c r="S6" s="31" t="inlineStr">
        <is>
          <t>أ</t>
        </is>
      </c>
      <c r="T6" s="31" t="inlineStr">
        <is>
          <t>ن</t>
        </is>
      </c>
      <c r="U6" s="31" t="inlineStr">
        <is>
          <t>ث</t>
        </is>
      </c>
      <c r="V6" s="31" t="inlineStr">
        <is>
          <t>ر</t>
        </is>
      </c>
      <c r="W6" s="31" t="inlineStr">
        <is>
          <t>خ</t>
        </is>
      </c>
      <c r="X6" s="32" t="inlineStr">
        <is>
          <t>ج</t>
        </is>
      </c>
      <c r="Y6" s="32" t="inlineStr">
        <is>
          <t>س</t>
        </is>
      </c>
      <c r="Z6" s="31" t="inlineStr">
        <is>
          <t>أ</t>
        </is>
      </c>
      <c r="AA6" s="31" t="inlineStr">
        <is>
          <t>ن</t>
        </is>
      </c>
      <c r="AB6" s="31" t="inlineStr">
        <is>
          <t>ث</t>
        </is>
      </c>
      <c r="AC6" s="31" t="inlineStr">
        <is>
          <t>ر</t>
        </is>
      </c>
      <c r="AD6" s="31" t="inlineStr">
        <is>
          <t>خ</t>
        </is>
      </c>
      <c r="AE6" s="32" t="inlineStr">
        <is>
          <t>ج</t>
        </is>
      </c>
      <c r="AF6" s="32" t="inlineStr">
        <is>
          <t>س</t>
        </is>
      </c>
      <c r="AG6" s="61" t="inlineStr"/>
      <c r="AH6" s="61" t="inlineStr"/>
      <c r="AI6" s="61" t="inlineStr"/>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IF(COUNTIFS(الإعدادات!$B$23:$B$60,2,الإعدادات!$C$23:$C$60,E$5)&gt;0,1,0)</f>
        <v/>
      </c>
      <c r="F7" s="37">
        <f>IF(COUNTIFS(الإعدادات!$B$23:$B$60,2,الإعدادات!$C$23:$C$60,F$5)&gt;0,1,0)</f>
        <v/>
      </c>
      <c r="G7" s="37">
        <f>IF(COUNTIFS(الإعدادات!$B$23:$B$60,2,الإعدادات!$C$23:$C$60,G$5)&gt;0,1,0)</f>
        <v/>
      </c>
      <c r="H7" s="37">
        <f>IF(COUNTIFS(الإعدادات!$B$23:$B$60,2,الإعدادات!$C$23:$C$60,H$5)&gt;0,1,0)</f>
        <v/>
      </c>
      <c r="I7" s="37">
        <f>IF(COUNTIFS(الإعدادات!$B$23:$B$60,2,الإعدادات!$C$23:$C$60,I$5)&gt;0,1,0)</f>
        <v/>
      </c>
      <c r="J7" s="37">
        <f>IF(COUNTIFS(الإعدادات!$B$23:$B$60,2,الإعدادات!$C$23:$C$60,J$5)&gt;0,1,0)</f>
        <v/>
      </c>
      <c r="K7" s="37">
        <f>IF(COUNTIFS(الإعدادات!$B$23:$B$60,2,الإعدادات!$C$23:$C$60,K$5)&gt;0,1,0)</f>
        <v/>
      </c>
      <c r="L7" s="37">
        <f>IF(COUNTIFS(الإعدادات!$B$23:$B$60,2,الإعدادات!$C$23:$C$60,L$5)&gt;0,1,0)</f>
        <v/>
      </c>
      <c r="M7" s="37">
        <f>IF(COUNTIFS(الإعدادات!$B$23:$B$60,2,الإعدادات!$C$23:$C$60,M$5)&gt;0,1,0)</f>
        <v/>
      </c>
      <c r="N7" s="37">
        <f>IF(COUNTIFS(الإعدادات!$B$23:$B$60,2,الإعدادات!$C$23:$C$60,N$5)&gt;0,1,0)</f>
        <v/>
      </c>
      <c r="O7" s="37">
        <f>IF(COUNTIFS(الإعدادات!$B$23:$B$60,2,الإعدادات!$C$23:$C$60,O$5)&gt;0,1,0)</f>
        <v/>
      </c>
      <c r="P7" s="37">
        <f>IF(COUNTIFS(الإعدادات!$B$23:$B$60,2,الإعدادات!$C$23:$C$60,P$5)&gt;0,1,0)</f>
        <v/>
      </c>
      <c r="Q7" s="37">
        <f>IF(COUNTIFS(الإعدادات!$B$23:$B$60,2,الإعدادات!$C$23:$C$60,Q$5)&gt;0,1,0)</f>
        <v/>
      </c>
      <c r="R7" s="37">
        <f>IF(COUNTIFS(الإعدادات!$B$23:$B$60,2,الإعدادات!$C$23:$C$60,R$5)&gt;0,1,0)</f>
        <v/>
      </c>
      <c r="S7" s="37">
        <f>IF(COUNTIFS(الإعدادات!$B$23:$B$60,2,الإعدادات!$C$23:$C$60,S$5)&gt;0,1,0)</f>
        <v/>
      </c>
      <c r="T7" s="37">
        <f>IF(COUNTIFS(الإعدادات!$B$23:$B$60,2,الإعدادات!$C$23:$C$60,T$5)&gt;0,1,0)</f>
        <v/>
      </c>
      <c r="U7" s="37">
        <f>IF(COUNTIFS(الإعدادات!$B$23:$B$60,2,الإعدادات!$C$23:$C$60,U$5)&gt;0,1,0)</f>
        <v/>
      </c>
      <c r="V7" s="37">
        <f>IF(COUNTIFS(الإعدادات!$B$23:$B$60,2,الإعدادات!$C$23:$C$60,V$5)&gt;0,1,0)</f>
        <v/>
      </c>
      <c r="W7" s="37">
        <f>IF(COUNTIFS(الإعدادات!$B$23:$B$60,2,الإعدادات!$C$23:$C$60,W$5)&gt;0,1,0)</f>
        <v/>
      </c>
      <c r="X7" s="37">
        <f>IF(COUNTIFS(الإعدادات!$B$23:$B$60,2,الإعدادات!$C$23:$C$60,X$5)&gt;0,1,0)</f>
        <v/>
      </c>
      <c r="Y7" s="37">
        <f>IF(COUNTIFS(الإعدادات!$B$23:$B$60,2,الإعدادات!$C$23:$C$60,Y$5)&gt;0,1,0)</f>
        <v/>
      </c>
      <c r="Z7" s="37">
        <f>IF(COUNTIFS(الإعدادات!$B$23:$B$60,2,الإعدادات!$C$23:$C$60,Z$5)&gt;0,1,0)</f>
        <v/>
      </c>
      <c r="AA7" s="37">
        <f>IF(COUNTIFS(الإعدادات!$B$23:$B$60,2,الإعدادات!$C$23:$C$60,AA$5)&gt;0,1,0)</f>
        <v/>
      </c>
      <c r="AB7" s="37">
        <f>IF(COUNTIFS(الإعدادات!$B$23:$B$60,2,الإعدادات!$C$23:$C$60,AB$5)&gt;0,1,0)</f>
        <v/>
      </c>
      <c r="AC7" s="37">
        <f>IF(COUNTIFS(الإعدادات!$B$23:$B$60,2,الإعدادات!$C$23:$C$60,AC$5)&gt;0,1,0)</f>
        <v/>
      </c>
      <c r="AD7" s="37">
        <f>IF(COUNTIFS(الإعدادات!$B$23:$B$60,2,الإعدادات!$C$23:$C$60,AD$5)&gt;0,1,0)</f>
        <v/>
      </c>
      <c r="AE7" s="37">
        <f>IF(COUNTIFS(الإعدادات!$B$23:$B$60,2,الإعدادات!$C$23:$C$60,AE$5)&gt;0,1,0)</f>
        <v/>
      </c>
      <c r="AF7" s="37">
        <f>IF(COUNTIFS(الإعدادات!$B$23:$B$60,2,الإعدادات!$C$23:$C$60,AF$5)&gt;0,1,0)</f>
        <v/>
      </c>
      <c r="AG7" s="62" t="n"/>
      <c r="AH7" s="62" t="n"/>
      <c r="AI7" s="62" t="n"/>
    </row>
    <row r="8" ht="20" customHeight="1">
      <c r="A8" s="39" t="n">
        <v>1</v>
      </c>
      <c r="B8" s="40" t="n">
        <v>1</v>
      </c>
      <c r="C8" s="41" t="inlineStr">
        <is>
          <t>صابر محمود محمد حسن</t>
        </is>
      </c>
      <c r="D8" s="39" t="inlineStr">
        <is>
          <t>SO</t>
        </is>
      </c>
      <c r="E8" s="42" t="n"/>
      <c r="F8" s="42" t="n"/>
      <c r="G8" s="42" t="n"/>
      <c r="H8" s="42" t="n"/>
      <c r="I8" s="42" t="n"/>
      <c r="J8" s="43" t="n"/>
      <c r="K8" s="43" t="n"/>
      <c r="L8" s="42" t="n"/>
      <c r="M8" s="42" t="n"/>
      <c r="N8" s="42" t="n"/>
      <c r="O8" s="42" t="n"/>
      <c r="P8" s="42" t="n"/>
      <c r="Q8" s="43" t="n"/>
      <c r="R8" s="43" t="n"/>
      <c r="S8" s="42" t="n"/>
      <c r="T8" s="42" t="n"/>
      <c r="U8" s="42" t="n"/>
      <c r="V8" s="42" t="n"/>
      <c r="W8" s="42" t="n"/>
      <c r="X8" s="43" t="n"/>
      <c r="Y8" s="43" t="n"/>
      <c r="Z8" s="42" t="n"/>
      <c r="AA8" s="42" t="n"/>
      <c r="AB8" s="42" t="n"/>
      <c r="AC8" s="42" t="n"/>
      <c r="AD8" s="42" t="n"/>
      <c r="AE8" s="43" t="n"/>
      <c r="AF8" s="43" t="n"/>
      <c r="AG8" s="63" t="n"/>
      <c r="AH8" s="63" t="n"/>
      <c r="AI8" s="6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2" t="n"/>
      <c r="H9" s="42" t="n"/>
      <c r="I9" s="42" t="n"/>
      <c r="J9" s="43" t="n"/>
      <c r="K9" s="43" t="n"/>
      <c r="L9" s="42" t="n"/>
      <c r="M9" s="42" t="n"/>
      <c r="N9" s="42" t="n"/>
      <c r="O9" s="42" t="n"/>
      <c r="P9" s="42" t="n"/>
      <c r="Q9" s="43" t="n"/>
      <c r="R9" s="43" t="n"/>
      <c r="S9" s="42" t="n"/>
      <c r="T9" s="42" t="n"/>
      <c r="U9" s="42" t="n"/>
      <c r="V9" s="42" t="n"/>
      <c r="W9" s="42" t="n"/>
      <c r="X9" s="43" t="n"/>
      <c r="Y9" s="43" t="n"/>
      <c r="Z9" s="42" t="n"/>
      <c r="AA9" s="42" t="n"/>
      <c r="AB9" s="42" t="n"/>
      <c r="AC9" s="42" t="n"/>
      <c r="AD9" s="42" t="n"/>
      <c r="AE9" s="43" t="n"/>
      <c r="AF9" s="43" t="n"/>
      <c r="AG9" s="63" t="n"/>
      <c r="AH9" s="63" t="n"/>
      <c r="AI9" s="6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2" t="n"/>
      <c r="H10" s="42" t="n"/>
      <c r="I10" s="42" t="n"/>
      <c r="J10" s="43" t="n"/>
      <c r="K10" s="43" t="n"/>
      <c r="L10" s="42" t="n"/>
      <c r="M10" s="42" t="n"/>
      <c r="N10" s="42" t="n"/>
      <c r="O10" s="42" t="n"/>
      <c r="P10" s="42" t="n"/>
      <c r="Q10" s="43" t="n"/>
      <c r="R10" s="43" t="n"/>
      <c r="S10" s="42" t="n"/>
      <c r="T10" s="42" t="n"/>
      <c r="U10" s="42" t="n"/>
      <c r="V10" s="42" t="n"/>
      <c r="W10" s="42" t="n"/>
      <c r="X10" s="43" t="n"/>
      <c r="Y10" s="43" t="n"/>
      <c r="Z10" s="42" t="n"/>
      <c r="AA10" s="42" t="n"/>
      <c r="AB10" s="42" t="n"/>
      <c r="AC10" s="42" t="n"/>
      <c r="AD10" s="42" t="n"/>
      <c r="AE10" s="43" t="n"/>
      <c r="AF10" s="43" t="n"/>
      <c r="AG10" s="63" t="n"/>
      <c r="AH10" s="63" t="n"/>
      <c r="AI10" s="6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2" t="n"/>
      <c r="H11" s="42" t="n"/>
      <c r="I11" s="42" t="n"/>
      <c r="J11" s="43" t="n"/>
      <c r="K11" s="43" t="n"/>
      <c r="L11" s="42" t="n"/>
      <c r="M11" s="42" t="n"/>
      <c r="N11" s="42" t="n"/>
      <c r="O11" s="42" t="n"/>
      <c r="P11" s="42" t="n"/>
      <c r="Q11" s="43" t="n"/>
      <c r="R11" s="43" t="n"/>
      <c r="S11" s="42" t="n"/>
      <c r="T11" s="42" t="n"/>
      <c r="U11" s="42" t="n"/>
      <c r="V11" s="42" t="n"/>
      <c r="W11" s="42" t="n"/>
      <c r="X11" s="43" t="n"/>
      <c r="Y11" s="43" t="n"/>
      <c r="Z11" s="42" t="n"/>
      <c r="AA11" s="42" t="n"/>
      <c r="AB11" s="42" t="n"/>
      <c r="AC11" s="42" t="n"/>
      <c r="AD11" s="42" t="n"/>
      <c r="AE11" s="43" t="n"/>
      <c r="AF11" s="43" t="n"/>
      <c r="AG11" s="63" t="n"/>
      <c r="AH11" s="63" t="n"/>
      <c r="AI11" s="6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2" t="n"/>
      <c r="H12" s="42" t="n"/>
      <c r="I12" s="42" t="n"/>
      <c r="J12" s="43" t="n"/>
      <c r="K12" s="43" t="n"/>
      <c r="L12" s="42" t="n"/>
      <c r="M12" s="42" t="n"/>
      <c r="N12" s="42" t="n"/>
      <c r="O12" s="42" t="n"/>
      <c r="P12" s="42" t="n"/>
      <c r="Q12" s="43" t="n"/>
      <c r="R12" s="43" t="n"/>
      <c r="S12" s="42" t="n"/>
      <c r="T12" s="42" t="n"/>
      <c r="U12" s="42" t="n"/>
      <c r="V12" s="42" t="n"/>
      <c r="W12" s="42" t="n"/>
      <c r="X12" s="43" t="n"/>
      <c r="Y12" s="43" t="n"/>
      <c r="Z12" s="42" t="n"/>
      <c r="AA12" s="42" t="n"/>
      <c r="AB12" s="42" t="n"/>
      <c r="AC12" s="42" t="n"/>
      <c r="AD12" s="42" t="n"/>
      <c r="AE12" s="43" t="n"/>
      <c r="AF12" s="43" t="n"/>
      <c r="AG12" s="63" t="n"/>
      <c r="AH12" s="63" t="n"/>
      <c r="AI12" s="6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2" t="n"/>
      <c r="H13" s="42" t="n"/>
      <c r="I13" s="42" t="n"/>
      <c r="J13" s="43" t="n"/>
      <c r="K13" s="43" t="n"/>
      <c r="L13" s="42" t="n"/>
      <c r="M13" s="42" t="n"/>
      <c r="N13" s="42" t="n"/>
      <c r="O13" s="42" t="n"/>
      <c r="P13" s="42" t="n"/>
      <c r="Q13" s="43" t="n"/>
      <c r="R13" s="43" t="n"/>
      <c r="S13" s="42" t="n"/>
      <c r="T13" s="42" t="n"/>
      <c r="U13" s="42" t="n"/>
      <c r="V13" s="42" t="n"/>
      <c r="W13" s="42" t="n"/>
      <c r="X13" s="43" t="n"/>
      <c r="Y13" s="43" t="n"/>
      <c r="Z13" s="42" t="n"/>
      <c r="AA13" s="42" t="n"/>
      <c r="AB13" s="42" t="n"/>
      <c r="AC13" s="42" t="n"/>
      <c r="AD13" s="42" t="n"/>
      <c r="AE13" s="43" t="n"/>
      <c r="AF13" s="43" t="n"/>
      <c r="AG13" s="63" t="n"/>
      <c r="AH13" s="63" t="n"/>
      <c r="AI13" s="6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2" t="n"/>
      <c r="H14" s="42" t="n"/>
      <c r="I14" s="42" t="n"/>
      <c r="J14" s="43" t="n"/>
      <c r="K14" s="43" t="n"/>
      <c r="L14" s="42" t="n"/>
      <c r="M14" s="42" t="n"/>
      <c r="N14" s="42" t="n"/>
      <c r="O14" s="42" t="n"/>
      <c r="P14" s="42" t="n"/>
      <c r="Q14" s="43" t="n"/>
      <c r="R14" s="43" t="n"/>
      <c r="S14" s="42" t="n"/>
      <c r="T14" s="42" t="n"/>
      <c r="U14" s="42" t="n"/>
      <c r="V14" s="42" t="n"/>
      <c r="W14" s="42" t="n"/>
      <c r="X14" s="43" t="n"/>
      <c r="Y14" s="43" t="n"/>
      <c r="Z14" s="42" t="n"/>
      <c r="AA14" s="42" t="n"/>
      <c r="AB14" s="42" t="n"/>
      <c r="AC14" s="42" t="n"/>
      <c r="AD14" s="42" t="n"/>
      <c r="AE14" s="43" t="n"/>
      <c r="AF14" s="43" t="n"/>
      <c r="AG14" s="63" t="n"/>
      <c r="AH14" s="63" t="n"/>
      <c r="AI14" s="6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2" t="n"/>
      <c r="H15" s="42" t="n"/>
      <c r="I15" s="42" t="n"/>
      <c r="J15" s="43" t="n"/>
      <c r="K15" s="43" t="n"/>
      <c r="L15" s="42" t="n"/>
      <c r="M15" s="42" t="n"/>
      <c r="N15" s="42" t="n"/>
      <c r="O15" s="42" t="n"/>
      <c r="P15" s="42" t="n"/>
      <c r="Q15" s="43" t="n"/>
      <c r="R15" s="43" t="n"/>
      <c r="S15" s="42" t="n"/>
      <c r="T15" s="42" t="n"/>
      <c r="U15" s="42" t="n"/>
      <c r="V15" s="42" t="n"/>
      <c r="W15" s="42" t="n"/>
      <c r="X15" s="43" t="n"/>
      <c r="Y15" s="43" t="n"/>
      <c r="Z15" s="42" t="n"/>
      <c r="AA15" s="42" t="n"/>
      <c r="AB15" s="42" t="n"/>
      <c r="AC15" s="42" t="n"/>
      <c r="AD15" s="42" t="n"/>
      <c r="AE15" s="43" t="n"/>
      <c r="AF15" s="43" t="n"/>
      <c r="AG15" s="63" t="n"/>
      <c r="AH15" s="63" t="n"/>
      <c r="AI15" s="6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2" t="n"/>
      <c r="H16" s="42" t="n"/>
      <c r="I16" s="42" t="n"/>
      <c r="J16" s="43" t="n"/>
      <c r="K16" s="43" t="n"/>
      <c r="L16" s="42" t="n"/>
      <c r="M16" s="42" t="n"/>
      <c r="N16" s="42" t="n"/>
      <c r="O16" s="42" t="n"/>
      <c r="P16" s="42" t="n"/>
      <c r="Q16" s="43" t="n"/>
      <c r="R16" s="43" t="n"/>
      <c r="S16" s="42" t="n"/>
      <c r="T16" s="42" t="n"/>
      <c r="U16" s="42" t="n"/>
      <c r="V16" s="42" t="n"/>
      <c r="W16" s="42" t="n"/>
      <c r="X16" s="43" t="n"/>
      <c r="Y16" s="43" t="n"/>
      <c r="Z16" s="42" t="n"/>
      <c r="AA16" s="42" t="n"/>
      <c r="AB16" s="42" t="n"/>
      <c r="AC16" s="42" t="n"/>
      <c r="AD16" s="42" t="n"/>
      <c r="AE16" s="43" t="n"/>
      <c r="AF16" s="43" t="n"/>
      <c r="AG16" s="63" t="n"/>
      <c r="AH16" s="63" t="n"/>
      <c r="AI16" s="6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2" t="n"/>
      <c r="H17" s="42" t="n"/>
      <c r="I17" s="42" t="n"/>
      <c r="J17" s="43" t="n"/>
      <c r="K17" s="43" t="n"/>
      <c r="L17" s="42" t="n"/>
      <c r="M17" s="42" t="n"/>
      <c r="N17" s="42" t="n"/>
      <c r="O17" s="42" t="n"/>
      <c r="P17" s="42" t="n"/>
      <c r="Q17" s="43" t="n"/>
      <c r="R17" s="43" t="n"/>
      <c r="S17" s="42" t="n"/>
      <c r="T17" s="42" t="n"/>
      <c r="U17" s="42" t="n"/>
      <c r="V17" s="42" t="n"/>
      <c r="W17" s="42" t="n"/>
      <c r="X17" s="43" t="n"/>
      <c r="Y17" s="43" t="n"/>
      <c r="Z17" s="42" t="n"/>
      <c r="AA17" s="42" t="n"/>
      <c r="AB17" s="42" t="n"/>
      <c r="AC17" s="42" t="n"/>
      <c r="AD17" s="42" t="n"/>
      <c r="AE17" s="43" t="n"/>
      <c r="AF17" s="43" t="n"/>
      <c r="AG17" s="63" t="n"/>
      <c r="AH17" s="63" t="n"/>
      <c r="AI17" s="6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2" t="n"/>
      <c r="H18" s="42" t="n"/>
      <c r="I18" s="42" t="n"/>
      <c r="J18" s="43" t="n"/>
      <c r="K18" s="43" t="n"/>
      <c r="L18" s="42" t="n"/>
      <c r="M18" s="42" t="n"/>
      <c r="N18" s="42" t="n"/>
      <c r="O18" s="42" t="n"/>
      <c r="P18" s="42" t="n"/>
      <c r="Q18" s="43" t="n"/>
      <c r="R18" s="43" t="n"/>
      <c r="S18" s="42" t="n"/>
      <c r="T18" s="42" t="n"/>
      <c r="U18" s="42" t="n"/>
      <c r="V18" s="42" t="n"/>
      <c r="W18" s="42" t="n"/>
      <c r="X18" s="43" t="n"/>
      <c r="Y18" s="43" t="n"/>
      <c r="Z18" s="42" t="n"/>
      <c r="AA18" s="42" t="n"/>
      <c r="AB18" s="42" t="n"/>
      <c r="AC18" s="42" t="n"/>
      <c r="AD18" s="42" t="n"/>
      <c r="AE18" s="43" t="n"/>
      <c r="AF18" s="43" t="n"/>
      <c r="AG18" s="63" t="n"/>
      <c r="AH18" s="63" t="n"/>
      <c r="AI18" s="6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2" t="n"/>
      <c r="H19" s="42" t="n"/>
      <c r="I19" s="42" t="n"/>
      <c r="J19" s="43" t="n"/>
      <c r="K19" s="43" t="n"/>
      <c r="L19" s="42" t="n"/>
      <c r="M19" s="42" t="n"/>
      <c r="N19" s="42" t="n"/>
      <c r="O19" s="42" t="n"/>
      <c r="P19" s="42" t="n"/>
      <c r="Q19" s="43" t="n"/>
      <c r="R19" s="43" t="n"/>
      <c r="S19" s="42" t="n"/>
      <c r="T19" s="42" t="n"/>
      <c r="U19" s="42" t="n"/>
      <c r="V19" s="42" t="n"/>
      <c r="W19" s="42" t="n"/>
      <c r="X19" s="43" t="n"/>
      <c r="Y19" s="43" t="n"/>
      <c r="Z19" s="42" t="n"/>
      <c r="AA19" s="42" t="n"/>
      <c r="AB19" s="42" t="n"/>
      <c r="AC19" s="42" t="n"/>
      <c r="AD19" s="42" t="n"/>
      <c r="AE19" s="43" t="n"/>
      <c r="AF19" s="43" t="n"/>
      <c r="AG19" s="63" t="n"/>
      <c r="AH19" s="63" t="n"/>
      <c r="AI19" s="6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2" t="n"/>
      <c r="H20" s="42" t="n"/>
      <c r="I20" s="42" t="n"/>
      <c r="J20" s="43" t="n"/>
      <c r="K20" s="43" t="n"/>
      <c r="L20" s="42" t="n"/>
      <c r="M20" s="42" t="n"/>
      <c r="N20" s="42" t="n"/>
      <c r="O20" s="42" t="n"/>
      <c r="P20" s="42" t="n"/>
      <c r="Q20" s="43" t="n"/>
      <c r="R20" s="43" t="n"/>
      <c r="S20" s="42" t="n"/>
      <c r="T20" s="42" t="n"/>
      <c r="U20" s="42" t="n"/>
      <c r="V20" s="42" t="n"/>
      <c r="W20" s="42" t="n"/>
      <c r="X20" s="43" t="n"/>
      <c r="Y20" s="43" t="n"/>
      <c r="Z20" s="42" t="n"/>
      <c r="AA20" s="42" t="n"/>
      <c r="AB20" s="42" t="n"/>
      <c r="AC20" s="42" t="n"/>
      <c r="AD20" s="42" t="n"/>
      <c r="AE20" s="43" t="n"/>
      <c r="AF20" s="43" t="n"/>
      <c r="AG20" s="63" t="n"/>
      <c r="AH20" s="63" t="n"/>
      <c r="AI20" s="6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2" t="n"/>
      <c r="H21" s="42" t="n"/>
      <c r="I21" s="42" t="n"/>
      <c r="J21" s="43" t="n"/>
      <c r="K21" s="43" t="n"/>
      <c r="L21" s="42" t="n"/>
      <c r="M21" s="42" t="n"/>
      <c r="N21" s="42" t="n"/>
      <c r="O21" s="42" t="n"/>
      <c r="P21" s="42" t="n"/>
      <c r="Q21" s="43" t="n"/>
      <c r="R21" s="43" t="n"/>
      <c r="S21" s="42" t="n"/>
      <c r="T21" s="42" t="n"/>
      <c r="U21" s="42" t="n"/>
      <c r="V21" s="42" t="n"/>
      <c r="W21" s="42" t="n"/>
      <c r="X21" s="43" t="n"/>
      <c r="Y21" s="43" t="n"/>
      <c r="Z21" s="42" t="n"/>
      <c r="AA21" s="42" t="n"/>
      <c r="AB21" s="42" t="n"/>
      <c r="AC21" s="42" t="n"/>
      <c r="AD21" s="42" t="n"/>
      <c r="AE21" s="43" t="n"/>
      <c r="AF21" s="43" t="n"/>
      <c r="AG21" s="63" t="n"/>
      <c r="AH21" s="63" t="n"/>
      <c r="AI21" s="6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2" t="n"/>
      <c r="H22" s="42" t="n"/>
      <c r="I22" s="42" t="n"/>
      <c r="J22" s="43" t="n"/>
      <c r="K22" s="43" t="n"/>
      <c r="L22" s="42" t="n"/>
      <c r="M22" s="42" t="n"/>
      <c r="N22" s="42" t="n"/>
      <c r="O22" s="42" t="n"/>
      <c r="P22" s="42" t="n"/>
      <c r="Q22" s="43" t="n"/>
      <c r="R22" s="43" t="n"/>
      <c r="S22" s="42" t="n"/>
      <c r="T22" s="42" t="n"/>
      <c r="U22" s="42" t="n"/>
      <c r="V22" s="42" t="n"/>
      <c r="W22" s="42" t="n"/>
      <c r="X22" s="43" t="n"/>
      <c r="Y22" s="43" t="n"/>
      <c r="Z22" s="42" t="n"/>
      <c r="AA22" s="42" t="n"/>
      <c r="AB22" s="42" t="n"/>
      <c r="AC22" s="42" t="n"/>
      <c r="AD22" s="42" t="n"/>
      <c r="AE22" s="43" t="n"/>
      <c r="AF22" s="43" t="n"/>
      <c r="AG22" s="63" t="n"/>
      <c r="AH22" s="63" t="n"/>
      <c r="AI22" s="6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2" t="n"/>
      <c r="H23" s="42" t="n"/>
      <c r="I23" s="42" t="n"/>
      <c r="J23" s="43" t="n"/>
      <c r="K23" s="43" t="n"/>
      <c r="L23" s="42" t="n"/>
      <c r="M23" s="42" t="n"/>
      <c r="N23" s="42" t="n"/>
      <c r="O23" s="42" t="n"/>
      <c r="P23" s="42" t="n"/>
      <c r="Q23" s="43" t="n"/>
      <c r="R23" s="43" t="n"/>
      <c r="S23" s="42" t="n"/>
      <c r="T23" s="42" t="n"/>
      <c r="U23" s="42" t="n"/>
      <c r="V23" s="42" t="n"/>
      <c r="W23" s="42" t="n"/>
      <c r="X23" s="43" t="n"/>
      <c r="Y23" s="43" t="n"/>
      <c r="Z23" s="42" t="n"/>
      <c r="AA23" s="42" t="n"/>
      <c r="AB23" s="42" t="n"/>
      <c r="AC23" s="42" t="n"/>
      <c r="AD23" s="42" t="n"/>
      <c r="AE23" s="43" t="n"/>
      <c r="AF23" s="43" t="n"/>
      <c r="AG23" s="63" t="n"/>
      <c r="AH23" s="63" t="n"/>
      <c r="AI23" s="6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2" t="n"/>
      <c r="H24" s="42" t="n"/>
      <c r="I24" s="42" t="n"/>
      <c r="J24" s="43" t="n"/>
      <c r="K24" s="43" t="n"/>
      <c r="L24" s="42" t="n"/>
      <c r="M24" s="42" t="n"/>
      <c r="N24" s="42" t="n"/>
      <c r="O24" s="42" t="n"/>
      <c r="P24" s="42" t="n"/>
      <c r="Q24" s="43" t="n"/>
      <c r="R24" s="43" t="n"/>
      <c r="S24" s="42" t="n"/>
      <c r="T24" s="42" t="n"/>
      <c r="U24" s="42" t="n"/>
      <c r="V24" s="42" t="n"/>
      <c r="W24" s="42" t="n"/>
      <c r="X24" s="43" t="n"/>
      <c r="Y24" s="43" t="n"/>
      <c r="Z24" s="42" t="n"/>
      <c r="AA24" s="42" t="n"/>
      <c r="AB24" s="42" t="n"/>
      <c r="AC24" s="42" t="n"/>
      <c r="AD24" s="42" t="n"/>
      <c r="AE24" s="43" t="n"/>
      <c r="AF24" s="43" t="n"/>
      <c r="AG24" s="63" t="n"/>
      <c r="AH24" s="63" t="n"/>
      <c r="AI24" s="6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2" t="n"/>
      <c r="H25" s="42" t="n"/>
      <c r="I25" s="42" t="n"/>
      <c r="J25" s="43" t="n"/>
      <c r="K25" s="43" t="n"/>
      <c r="L25" s="42" t="n"/>
      <c r="M25" s="42" t="n"/>
      <c r="N25" s="42" t="n"/>
      <c r="O25" s="42" t="n"/>
      <c r="P25" s="42" t="n"/>
      <c r="Q25" s="43" t="n"/>
      <c r="R25" s="43" t="n"/>
      <c r="S25" s="42" t="n"/>
      <c r="T25" s="42" t="n"/>
      <c r="U25" s="42" t="n"/>
      <c r="V25" s="42" t="n"/>
      <c r="W25" s="42" t="n"/>
      <c r="X25" s="43" t="n"/>
      <c r="Y25" s="43" t="n"/>
      <c r="Z25" s="42" t="n"/>
      <c r="AA25" s="42" t="n"/>
      <c r="AB25" s="42" t="n"/>
      <c r="AC25" s="42" t="n"/>
      <c r="AD25" s="42" t="n"/>
      <c r="AE25" s="43" t="n"/>
      <c r="AF25" s="43" t="n"/>
      <c r="AG25" s="63" t="n"/>
      <c r="AH25" s="63" t="n"/>
      <c r="AI25" s="6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2" t="n"/>
      <c r="H26" s="42" t="n"/>
      <c r="I26" s="42" t="n"/>
      <c r="J26" s="43" t="n"/>
      <c r="K26" s="43" t="n"/>
      <c r="L26" s="42" t="n"/>
      <c r="M26" s="42" t="n"/>
      <c r="N26" s="42" t="n"/>
      <c r="O26" s="42" t="n"/>
      <c r="P26" s="42" t="n"/>
      <c r="Q26" s="43" t="n"/>
      <c r="R26" s="43" t="n"/>
      <c r="S26" s="42" t="n"/>
      <c r="T26" s="42" t="n"/>
      <c r="U26" s="42" t="n"/>
      <c r="V26" s="42" t="n"/>
      <c r="W26" s="42" t="n"/>
      <c r="X26" s="43" t="n"/>
      <c r="Y26" s="43" t="n"/>
      <c r="Z26" s="42" t="n"/>
      <c r="AA26" s="42" t="n"/>
      <c r="AB26" s="42" t="n"/>
      <c r="AC26" s="42" t="n"/>
      <c r="AD26" s="42" t="n"/>
      <c r="AE26" s="43" t="n"/>
      <c r="AF26" s="43" t="n"/>
      <c r="AG26" s="63" t="n"/>
      <c r="AH26" s="63" t="n"/>
      <c r="AI26" s="6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2" t="n"/>
      <c r="H27" s="42" t="n"/>
      <c r="I27" s="42" t="n"/>
      <c r="J27" s="43" t="n"/>
      <c r="K27" s="43" t="n"/>
      <c r="L27" s="42" t="n"/>
      <c r="M27" s="42" t="n"/>
      <c r="N27" s="42" t="n"/>
      <c r="O27" s="42" t="n"/>
      <c r="P27" s="42" t="n"/>
      <c r="Q27" s="43" t="n"/>
      <c r="R27" s="43" t="n"/>
      <c r="S27" s="42" t="n"/>
      <c r="T27" s="42" t="n"/>
      <c r="U27" s="42" t="n"/>
      <c r="V27" s="42" t="n"/>
      <c r="W27" s="42" t="n"/>
      <c r="X27" s="43" t="n"/>
      <c r="Y27" s="43" t="n"/>
      <c r="Z27" s="42" t="n"/>
      <c r="AA27" s="42" t="n"/>
      <c r="AB27" s="42" t="n"/>
      <c r="AC27" s="42" t="n"/>
      <c r="AD27" s="42" t="n"/>
      <c r="AE27" s="43" t="n"/>
      <c r="AF27" s="43" t="n"/>
      <c r="AG27" s="63" t="n"/>
      <c r="AH27" s="63" t="n"/>
      <c r="AI27" s="6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2" t="n"/>
      <c r="H28" s="42" t="n"/>
      <c r="I28" s="42" t="n"/>
      <c r="J28" s="43" t="n"/>
      <c r="K28" s="43" t="n"/>
      <c r="L28" s="42" t="n"/>
      <c r="M28" s="42" t="n"/>
      <c r="N28" s="42" t="n"/>
      <c r="O28" s="42" t="n"/>
      <c r="P28" s="42" t="n"/>
      <c r="Q28" s="43" t="n"/>
      <c r="R28" s="43" t="n"/>
      <c r="S28" s="42" t="n"/>
      <c r="T28" s="42" t="n"/>
      <c r="U28" s="42" t="n"/>
      <c r="V28" s="42" t="n"/>
      <c r="W28" s="42" t="n"/>
      <c r="X28" s="43" t="n"/>
      <c r="Y28" s="43" t="n"/>
      <c r="Z28" s="42" t="n"/>
      <c r="AA28" s="42" t="n"/>
      <c r="AB28" s="42" t="n"/>
      <c r="AC28" s="42" t="n"/>
      <c r="AD28" s="42" t="n"/>
      <c r="AE28" s="43" t="n"/>
      <c r="AF28" s="43" t="n"/>
      <c r="AG28" s="63" t="n"/>
      <c r="AH28" s="63" t="n"/>
      <c r="AI28" s="6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2" t="n"/>
      <c r="H29" s="42" t="n"/>
      <c r="I29" s="42" t="n"/>
      <c r="J29" s="43" t="n"/>
      <c r="K29" s="43" t="n"/>
      <c r="L29" s="42" t="n"/>
      <c r="M29" s="42" t="n"/>
      <c r="N29" s="42" t="n"/>
      <c r="O29" s="42" t="n"/>
      <c r="P29" s="42" t="n"/>
      <c r="Q29" s="43" t="n"/>
      <c r="R29" s="43" t="n"/>
      <c r="S29" s="42" t="n"/>
      <c r="T29" s="42" t="n"/>
      <c r="U29" s="42" t="n"/>
      <c r="V29" s="42" t="n"/>
      <c r="W29" s="42" t="n"/>
      <c r="X29" s="43" t="n"/>
      <c r="Y29" s="43" t="n"/>
      <c r="Z29" s="42" t="n"/>
      <c r="AA29" s="42" t="n"/>
      <c r="AB29" s="42" t="n"/>
      <c r="AC29" s="42" t="n"/>
      <c r="AD29" s="42" t="n"/>
      <c r="AE29" s="43" t="n"/>
      <c r="AF29" s="43" t="n"/>
      <c r="AG29" s="63" t="n"/>
      <c r="AH29" s="63" t="n"/>
      <c r="AI29" s="6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2" t="n"/>
      <c r="H30" s="42" t="n"/>
      <c r="I30" s="42" t="n"/>
      <c r="J30" s="43" t="n"/>
      <c r="K30" s="43" t="n"/>
      <c r="L30" s="42" t="n"/>
      <c r="M30" s="42" t="n"/>
      <c r="N30" s="42" t="n"/>
      <c r="O30" s="42" t="n"/>
      <c r="P30" s="42" t="n"/>
      <c r="Q30" s="43" t="n"/>
      <c r="R30" s="43" t="n"/>
      <c r="S30" s="42" t="n"/>
      <c r="T30" s="42" t="n"/>
      <c r="U30" s="42" t="n"/>
      <c r="V30" s="42" t="n"/>
      <c r="W30" s="42" t="n"/>
      <c r="X30" s="43" t="n"/>
      <c r="Y30" s="43" t="n"/>
      <c r="Z30" s="42" t="n"/>
      <c r="AA30" s="42" t="n"/>
      <c r="AB30" s="42" t="n"/>
      <c r="AC30" s="42" t="n"/>
      <c r="AD30" s="42" t="n"/>
      <c r="AE30" s="43" t="n"/>
      <c r="AF30" s="43" t="n"/>
      <c r="AG30" s="63" t="n"/>
      <c r="AH30" s="63" t="n"/>
      <c r="AI30" s="6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2" t="n"/>
      <c r="H31" s="42" t="n"/>
      <c r="I31" s="42" t="n"/>
      <c r="J31" s="43" t="n"/>
      <c r="K31" s="43" t="n"/>
      <c r="L31" s="42" t="n"/>
      <c r="M31" s="42" t="n"/>
      <c r="N31" s="42" t="n"/>
      <c r="O31" s="42" t="n"/>
      <c r="P31" s="42" t="n"/>
      <c r="Q31" s="43" t="n"/>
      <c r="R31" s="43" t="n"/>
      <c r="S31" s="42" t="n"/>
      <c r="T31" s="42" t="n"/>
      <c r="U31" s="42" t="n"/>
      <c r="V31" s="42" t="n"/>
      <c r="W31" s="42" t="n"/>
      <c r="X31" s="43" t="n"/>
      <c r="Y31" s="43" t="n"/>
      <c r="Z31" s="42" t="n"/>
      <c r="AA31" s="42" t="n"/>
      <c r="AB31" s="42" t="n"/>
      <c r="AC31" s="42" t="n"/>
      <c r="AD31" s="42" t="n"/>
      <c r="AE31" s="43" t="n"/>
      <c r="AF31" s="43" t="n"/>
      <c r="AG31" s="63" t="n"/>
      <c r="AH31" s="63" t="n"/>
      <c r="AI31" s="6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2" t="n"/>
      <c r="H32" s="42" t="n"/>
      <c r="I32" s="42" t="n"/>
      <c r="J32" s="43" t="n"/>
      <c r="K32" s="43" t="n"/>
      <c r="L32" s="42" t="n"/>
      <c r="M32" s="42" t="n"/>
      <c r="N32" s="42" t="n"/>
      <c r="O32" s="42" t="n"/>
      <c r="P32" s="42" t="n"/>
      <c r="Q32" s="43" t="n"/>
      <c r="R32" s="43" t="n"/>
      <c r="S32" s="42" t="n"/>
      <c r="T32" s="42" t="n"/>
      <c r="U32" s="42" t="n"/>
      <c r="V32" s="42" t="n"/>
      <c r="W32" s="42" t="n"/>
      <c r="X32" s="43" t="n"/>
      <c r="Y32" s="43" t="n"/>
      <c r="Z32" s="42" t="n"/>
      <c r="AA32" s="42" t="n"/>
      <c r="AB32" s="42" t="n"/>
      <c r="AC32" s="42" t="n"/>
      <c r="AD32" s="42" t="n"/>
      <c r="AE32" s="43" t="n"/>
      <c r="AF32" s="43" t="n"/>
      <c r="AG32" s="63" t="n"/>
      <c r="AH32" s="63" t="n"/>
      <c r="AI32" s="6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2" t="n"/>
      <c r="H33" s="42" t="n"/>
      <c r="I33" s="42" t="n"/>
      <c r="J33" s="43" t="n"/>
      <c r="K33" s="43" t="n"/>
      <c r="L33" s="42" t="n"/>
      <c r="M33" s="42" t="n"/>
      <c r="N33" s="42" t="n"/>
      <c r="O33" s="42" t="n"/>
      <c r="P33" s="42" t="n"/>
      <c r="Q33" s="43" t="n"/>
      <c r="R33" s="43" t="n"/>
      <c r="S33" s="42" t="n"/>
      <c r="T33" s="42" t="n"/>
      <c r="U33" s="42" t="n"/>
      <c r="V33" s="42" t="n"/>
      <c r="W33" s="42" t="n"/>
      <c r="X33" s="43" t="n"/>
      <c r="Y33" s="43" t="n"/>
      <c r="Z33" s="42" t="n"/>
      <c r="AA33" s="42" t="n"/>
      <c r="AB33" s="42" t="n"/>
      <c r="AC33" s="42" t="n"/>
      <c r="AD33" s="42" t="n"/>
      <c r="AE33" s="43" t="n"/>
      <c r="AF33" s="43" t="n"/>
      <c r="AG33" s="63" t="n"/>
      <c r="AH33" s="63" t="n"/>
      <c r="AI33" s="6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2" t="n"/>
      <c r="H34" s="42" t="n"/>
      <c r="I34" s="42" t="n"/>
      <c r="J34" s="43" t="n"/>
      <c r="K34" s="43" t="n"/>
      <c r="L34" s="42" t="n"/>
      <c r="M34" s="42" t="n"/>
      <c r="N34" s="42" t="n"/>
      <c r="O34" s="42" t="n"/>
      <c r="P34" s="42" t="n"/>
      <c r="Q34" s="43" t="n"/>
      <c r="R34" s="43" t="n"/>
      <c r="S34" s="42" t="n"/>
      <c r="T34" s="42" t="n"/>
      <c r="U34" s="42" t="n"/>
      <c r="V34" s="42" t="n"/>
      <c r="W34" s="42" t="n"/>
      <c r="X34" s="43" t="n"/>
      <c r="Y34" s="43" t="n"/>
      <c r="Z34" s="42" t="n"/>
      <c r="AA34" s="42" t="n"/>
      <c r="AB34" s="42" t="n"/>
      <c r="AC34" s="42" t="n"/>
      <c r="AD34" s="42" t="n"/>
      <c r="AE34" s="43" t="n"/>
      <c r="AF34" s="43" t="n"/>
      <c r="AG34" s="63" t="n"/>
      <c r="AH34" s="63" t="n"/>
      <c r="AI34" s="6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2" t="n"/>
      <c r="H35" s="42" t="n"/>
      <c r="I35" s="42" t="n"/>
      <c r="J35" s="43" t="n"/>
      <c r="K35" s="43" t="n"/>
      <c r="L35" s="42" t="n"/>
      <c r="M35" s="42" t="n"/>
      <c r="N35" s="42" t="n"/>
      <c r="O35" s="42" t="n"/>
      <c r="P35" s="42" t="n"/>
      <c r="Q35" s="43" t="n"/>
      <c r="R35" s="43" t="n"/>
      <c r="S35" s="42" t="n"/>
      <c r="T35" s="42" t="n"/>
      <c r="U35" s="42" t="n"/>
      <c r="V35" s="42" t="n"/>
      <c r="W35" s="42" t="n"/>
      <c r="X35" s="43" t="n"/>
      <c r="Y35" s="43" t="n"/>
      <c r="Z35" s="42" t="n"/>
      <c r="AA35" s="42" t="n"/>
      <c r="AB35" s="42" t="n"/>
      <c r="AC35" s="42" t="n"/>
      <c r="AD35" s="42" t="n"/>
      <c r="AE35" s="43" t="n"/>
      <c r="AF35" s="43" t="n"/>
      <c r="AG35" s="63" t="n"/>
      <c r="AH35" s="63" t="n"/>
      <c r="AI35" s="6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2" t="n"/>
      <c r="H36" s="42" t="n"/>
      <c r="I36" s="42" t="n"/>
      <c r="J36" s="43" t="n"/>
      <c r="K36" s="43" t="n"/>
      <c r="L36" s="42" t="n"/>
      <c r="M36" s="42" t="n"/>
      <c r="N36" s="42" t="n"/>
      <c r="O36" s="42" t="n"/>
      <c r="P36" s="42" t="n"/>
      <c r="Q36" s="43" t="n"/>
      <c r="R36" s="43" t="n"/>
      <c r="S36" s="42" t="n"/>
      <c r="T36" s="42" t="n"/>
      <c r="U36" s="42" t="n"/>
      <c r="V36" s="42" t="n"/>
      <c r="W36" s="42" t="n"/>
      <c r="X36" s="43" t="n"/>
      <c r="Y36" s="43" t="n"/>
      <c r="Z36" s="42" t="n"/>
      <c r="AA36" s="42" t="n"/>
      <c r="AB36" s="42" t="n"/>
      <c r="AC36" s="42" t="n"/>
      <c r="AD36" s="42" t="n"/>
      <c r="AE36" s="43" t="n"/>
      <c r="AF36" s="43" t="n"/>
      <c r="AG36" s="63" t="n"/>
      <c r="AH36" s="63" t="n"/>
      <c r="AI36" s="6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2" t="n"/>
      <c r="H37" s="42" t="n"/>
      <c r="I37" s="42" t="n"/>
      <c r="J37" s="43" t="n"/>
      <c r="K37" s="43" t="n"/>
      <c r="L37" s="42" t="n"/>
      <c r="M37" s="42" t="n"/>
      <c r="N37" s="42" t="n"/>
      <c r="O37" s="42" t="n"/>
      <c r="P37" s="42" t="n"/>
      <c r="Q37" s="43" t="n"/>
      <c r="R37" s="43" t="n"/>
      <c r="S37" s="42" t="n"/>
      <c r="T37" s="42" t="n"/>
      <c r="U37" s="42" t="n"/>
      <c r="V37" s="42" t="n"/>
      <c r="W37" s="42" t="n"/>
      <c r="X37" s="43" t="n"/>
      <c r="Y37" s="43" t="n"/>
      <c r="Z37" s="42" t="n"/>
      <c r="AA37" s="42" t="n"/>
      <c r="AB37" s="42" t="n"/>
      <c r="AC37" s="42" t="n"/>
      <c r="AD37" s="42" t="n"/>
      <c r="AE37" s="43" t="n"/>
      <c r="AF37" s="43" t="n"/>
      <c r="AG37" s="63" t="n"/>
      <c r="AH37" s="63" t="n"/>
      <c r="AI37" s="6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2" t="n"/>
      <c r="H38" s="42" t="n"/>
      <c r="I38" s="42" t="n"/>
      <c r="J38" s="43" t="n"/>
      <c r="K38" s="43" t="n"/>
      <c r="L38" s="42" t="n"/>
      <c r="M38" s="42" t="n"/>
      <c r="N38" s="42" t="n"/>
      <c r="O38" s="42" t="n"/>
      <c r="P38" s="42" t="n"/>
      <c r="Q38" s="43" t="n"/>
      <c r="R38" s="43" t="n"/>
      <c r="S38" s="42" t="n"/>
      <c r="T38" s="42" t="n"/>
      <c r="U38" s="42" t="n"/>
      <c r="V38" s="42" t="n"/>
      <c r="W38" s="42" t="n"/>
      <c r="X38" s="43" t="n"/>
      <c r="Y38" s="43" t="n"/>
      <c r="Z38" s="42" t="n"/>
      <c r="AA38" s="42" t="n"/>
      <c r="AB38" s="42" t="n"/>
      <c r="AC38" s="42" t="n"/>
      <c r="AD38" s="42" t="n"/>
      <c r="AE38" s="43" t="n"/>
      <c r="AF38" s="43" t="n"/>
      <c r="AG38" s="63" t="n"/>
      <c r="AH38" s="63" t="n"/>
      <c r="AI38" s="6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2" t="n"/>
      <c r="H39" s="42" t="n"/>
      <c r="I39" s="42" t="n"/>
      <c r="J39" s="43" t="n"/>
      <c r="K39" s="43" t="n"/>
      <c r="L39" s="42" t="n"/>
      <c r="M39" s="42" t="n"/>
      <c r="N39" s="42" t="n"/>
      <c r="O39" s="42" t="n"/>
      <c r="P39" s="42" t="n"/>
      <c r="Q39" s="43" t="n"/>
      <c r="R39" s="43" t="n"/>
      <c r="S39" s="42" t="n"/>
      <c r="T39" s="42" t="n"/>
      <c r="U39" s="42" t="n"/>
      <c r="V39" s="42" t="n"/>
      <c r="W39" s="42" t="n"/>
      <c r="X39" s="43" t="n"/>
      <c r="Y39" s="43" t="n"/>
      <c r="Z39" s="42" t="n"/>
      <c r="AA39" s="42" t="n"/>
      <c r="AB39" s="42" t="n"/>
      <c r="AC39" s="42" t="n"/>
      <c r="AD39" s="42" t="n"/>
      <c r="AE39" s="43" t="n"/>
      <c r="AF39" s="43" t="n"/>
      <c r="AG39" s="63" t="n"/>
      <c r="AH39" s="63" t="n"/>
      <c r="AI39" s="6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2" t="n"/>
      <c r="H40" s="42" t="n"/>
      <c r="I40" s="42" t="n"/>
      <c r="J40" s="43" t="n"/>
      <c r="K40" s="43" t="n"/>
      <c r="L40" s="42" t="n"/>
      <c r="M40" s="42" t="n"/>
      <c r="N40" s="42" t="n"/>
      <c r="O40" s="42" t="n"/>
      <c r="P40" s="42" t="n"/>
      <c r="Q40" s="43" t="n"/>
      <c r="R40" s="43" t="n"/>
      <c r="S40" s="42" t="n"/>
      <c r="T40" s="42" t="n"/>
      <c r="U40" s="42" t="n"/>
      <c r="V40" s="42" t="n"/>
      <c r="W40" s="42" t="n"/>
      <c r="X40" s="43" t="n"/>
      <c r="Y40" s="43" t="n"/>
      <c r="Z40" s="42" t="n"/>
      <c r="AA40" s="42" t="n"/>
      <c r="AB40" s="42" t="n"/>
      <c r="AC40" s="42" t="n"/>
      <c r="AD40" s="42" t="n"/>
      <c r="AE40" s="43" t="n"/>
      <c r="AF40" s="43" t="n"/>
      <c r="AG40" s="63" t="n"/>
      <c r="AH40" s="63" t="n"/>
      <c r="AI40" s="6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2" t="n"/>
      <c r="H41" s="42" t="n"/>
      <c r="I41" s="42" t="n"/>
      <c r="J41" s="43" t="n"/>
      <c r="K41" s="43" t="n"/>
      <c r="L41" s="42" t="n"/>
      <c r="M41" s="42" t="n"/>
      <c r="N41" s="42" t="n"/>
      <c r="O41" s="42" t="n"/>
      <c r="P41" s="42" t="n"/>
      <c r="Q41" s="43" t="n"/>
      <c r="R41" s="43" t="n"/>
      <c r="S41" s="42" t="n"/>
      <c r="T41" s="42" t="n"/>
      <c r="U41" s="42" t="n"/>
      <c r="V41" s="42" t="n"/>
      <c r="W41" s="42" t="n"/>
      <c r="X41" s="43" t="n"/>
      <c r="Y41" s="43" t="n"/>
      <c r="Z41" s="42" t="n"/>
      <c r="AA41" s="42" t="n"/>
      <c r="AB41" s="42" t="n"/>
      <c r="AC41" s="42" t="n"/>
      <c r="AD41" s="42" t="n"/>
      <c r="AE41" s="43" t="n"/>
      <c r="AF41" s="43" t="n"/>
      <c r="AG41" s="63" t="n"/>
      <c r="AH41" s="63" t="n"/>
      <c r="AI41" s="6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2" t="n"/>
      <c r="H42" s="42" t="n"/>
      <c r="I42" s="42" t="n"/>
      <c r="J42" s="43" t="n"/>
      <c r="K42" s="43" t="n"/>
      <c r="L42" s="42" t="n"/>
      <c r="M42" s="42" t="n"/>
      <c r="N42" s="42" t="n"/>
      <c r="O42" s="42" t="n"/>
      <c r="P42" s="42" t="n"/>
      <c r="Q42" s="43" t="n"/>
      <c r="R42" s="43" t="n"/>
      <c r="S42" s="42" t="n"/>
      <c r="T42" s="42" t="n"/>
      <c r="U42" s="42" t="n"/>
      <c r="V42" s="42" t="n"/>
      <c r="W42" s="42" t="n"/>
      <c r="X42" s="43" t="n"/>
      <c r="Y42" s="43" t="n"/>
      <c r="Z42" s="42" t="n"/>
      <c r="AA42" s="42" t="n"/>
      <c r="AB42" s="42" t="n"/>
      <c r="AC42" s="42" t="n"/>
      <c r="AD42" s="42" t="n"/>
      <c r="AE42" s="43" t="n"/>
      <c r="AF42" s="43" t="n"/>
      <c r="AG42" s="63" t="n"/>
      <c r="AH42" s="63" t="n"/>
      <c r="AI42" s="6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2" t="n"/>
      <c r="H43" s="42" t="n"/>
      <c r="I43" s="42" t="n"/>
      <c r="J43" s="43" t="n"/>
      <c r="K43" s="43" t="n"/>
      <c r="L43" s="42" t="n"/>
      <c r="M43" s="42" t="n"/>
      <c r="N43" s="42" t="n"/>
      <c r="O43" s="42" t="n"/>
      <c r="P43" s="42" t="n"/>
      <c r="Q43" s="43" t="n"/>
      <c r="R43" s="43" t="n"/>
      <c r="S43" s="42" t="n"/>
      <c r="T43" s="42" t="n"/>
      <c r="U43" s="42" t="n"/>
      <c r="V43" s="42" t="n"/>
      <c r="W43" s="42" t="n"/>
      <c r="X43" s="43" t="n"/>
      <c r="Y43" s="43" t="n"/>
      <c r="Z43" s="42" t="n"/>
      <c r="AA43" s="42" t="n"/>
      <c r="AB43" s="42" t="n"/>
      <c r="AC43" s="42" t="n"/>
      <c r="AD43" s="42" t="n"/>
      <c r="AE43" s="43" t="n"/>
      <c r="AF43" s="43" t="n"/>
      <c r="AG43" s="63" t="n"/>
      <c r="AH43" s="63" t="n"/>
      <c r="AI43" s="6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2" t="n"/>
      <c r="H44" s="42" t="n"/>
      <c r="I44" s="42" t="n"/>
      <c r="J44" s="43" t="n"/>
      <c r="K44" s="43" t="n"/>
      <c r="L44" s="42" t="n"/>
      <c r="M44" s="42" t="n"/>
      <c r="N44" s="42" t="n"/>
      <c r="O44" s="42" t="n"/>
      <c r="P44" s="42" t="n"/>
      <c r="Q44" s="43" t="n"/>
      <c r="R44" s="43" t="n"/>
      <c r="S44" s="42" t="n"/>
      <c r="T44" s="42" t="n"/>
      <c r="U44" s="42" t="n"/>
      <c r="V44" s="42" t="n"/>
      <c r="W44" s="42" t="n"/>
      <c r="X44" s="43" t="n"/>
      <c r="Y44" s="43" t="n"/>
      <c r="Z44" s="42" t="n"/>
      <c r="AA44" s="42" t="n"/>
      <c r="AB44" s="42" t="n"/>
      <c r="AC44" s="42" t="n"/>
      <c r="AD44" s="42" t="n"/>
      <c r="AE44" s="43" t="n"/>
      <c r="AF44" s="43" t="n"/>
      <c r="AG44" s="63" t="n"/>
      <c r="AH44" s="63" t="n"/>
      <c r="AI44" s="6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2" t="n"/>
      <c r="H45" s="42" t="n"/>
      <c r="I45" s="42" t="n"/>
      <c r="J45" s="43" t="n"/>
      <c r="K45" s="43" t="n"/>
      <c r="L45" s="42" t="n"/>
      <c r="M45" s="42" t="n"/>
      <c r="N45" s="42" t="n"/>
      <c r="O45" s="42" t="n"/>
      <c r="P45" s="42" t="n"/>
      <c r="Q45" s="43" t="n"/>
      <c r="R45" s="43" t="n"/>
      <c r="S45" s="42" t="n"/>
      <c r="T45" s="42" t="n"/>
      <c r="U45" s="42" t="n"/>
      <c r="V45" s="42" t="n"/>
      <c r="W45" s="42" t="n"/>
      <c r="X45" s="43" t="n"/>
      <c r="Y45" s="43" t="n"/>
      <c r="Z45" s="42" t="n"/>
      <c r="AA45" s="42" t="n"/>
      <c r="AB45" s="42" t="n"/>
      <c r="AC45" s="42" t="n"/>
      <c r="AD45" s="42" t="n"/>
      <c r="AE45" s="43" t="n"/>
      <c r="AF45" s="43" t="n"/>
      <c r="AG45" s="63" t="n"/>
      <c r="AH45" s="63" t="n"/>
      <c r="AI45" s="6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2" t="n"/>
      <c r="H46" s="42" t="n"/>
      <c r="I46" s="42" t="n"/>
      <c r="J46" s="43" t="n"/>
      <c r="K46" s="43" t="n"/>
      <c r="L46" s="42" t="n"/>
      <c r="M46" s="42" t="n"/>
      <c r="N46" s="42" t="n"/>
      <c r="O46" s="42" t="n"/>
      <c r="P46" s="42" t="n"/>
      <c r="Q46" s="43" t="n"/>
      <c r="R46" s="43" t="n"/>
      <c r="S46" s="42" t="n"/>
      <c r="T46" s="42" t="n"/>
      <c r="U46" s="42" t="n"/>
      <c r="V46" s="42" t="n"/>
      <c r="W46" s="42" t="n"/>
      <c r="X46" s="43" t="n"/>
      <c r="Y46" s="43" t="n"/>
      <c r="Z46" s="42" t="n"/>
      <c r="AA46" s="42" t="n"/>
      <c r="AB46" s="42" t="n"/>
      <c r="AC46" s="42" t="n"/>
      <c r="AD46" s="42" t="n"/>
      <c r="AE46" s="43" t="n"/>
      <c r="AF46" s="43" t="n"/>
      <c r="AG46" s="63" t="n"/>
      <c r="AH46" s="63" t="n"/>
      <c r="AI46" s="6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2" t="n"/>
      <c r="H47" s="42" t="n"/>
      <c r="I47" s="42" t="n"/>
      <c r="J47" s="43" t="n"/>
      <c r="K47" s="43" t="n"/>
      <c r="L47" s="42" t="n"/>
      <c r="M47" s="42" t="n"/>
      <c r="N47" s="42" t="n"/>
      <c r="O47" s="42" t="n"/>
      <c r="P47" s="42" t="n"/>
      <c r="Q47" s="43" t="n"/>
      <c r="R47" s="43" t="n"/>
      <c r="S47" s="42" t="n"/>
      <c r="T47" s="42" t="n"/>
      <c r="U47" s="42" t="n"/>
      <c r="V47" s="42" t="n"/>
      <c r="W47" s="42" t="n"/>
      <c r="X47" s="43" t="n"/>
      <c r="Y47" s="43" t="n"/>
      <c r="Z47" s="42" t="n"/>
      <c r="AA47" s="42" t="n"/>
      <c r="AB47" s="42" t="n"/>
      <c r="AC47" s="42" t="n"/>
      <c r="AD47" s="42" t="n"/>
      <c r="AE47" s="43" t="n"/>
      <c r="AF47" s="43" t="n"/>
      <c r="AG47" s="63" t="n"/>
      <c r="AH47" s="63" t="n"/>
      <c r="AI47" s="6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2" t="n"/>
      <c r="H48" s="42" t="n"/>
      <c r="I48" s="42" t="n"/>
      <c r="J48" s="43" t="n"/>
      <c r="K48" s="43" t="n"/>
      <c r="L48" s="42" t="n"/>
      <c r="M48" s="42" t="n"/>
      <c r="N48" s="42" t="n"/>
      <c r="O48" s="42" t="n"/>
      <c r="P48" s="42" t="n"/>
      <c r="Q48" s="43" t="n"/>
      <c r="R48" s="43" t="n"/>
      <c r="S48" s="42" t="n"/>
      <c r="T48" s="42" t="n"/>
      <c r="U48" s="42" t="n"/>
      <c r="V48" s="42" t="n"/>
      <c r="W48" s="42" t="n"/>
      <c r="X48" s="43" t="n"/>
      <c r="Y48" s="43" t="n"/>
      <c r="Z48" s="42" t="n"/>
      <c r="AA48" s="42" t="n"/>
      <c r="AB48" s="42" t="n"/>
      <c r="AC48" s="42" t="n"/>
      <c r="AD48" s="42" t="n"/>
      <c r="AE48" s="43" t="n"/>
      <c r="AF48" s="43" t="n"/>
      <c r="AG48" s="63" t="n"/>
      <c r="AH48" s="63" t="n"/>
      <c r="AI48" s="6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2" t="n"/>
      <c r="H49" s="42" t="n"/>
      <c r="I49" s="42" t="n"/>
      <c r="J49" s="43" t="n"/>
      <c r="K49" s="43" t="n"/>
      <c r="L49" s="42" t="n"/>
      <c r="M49" s="42" t="n"/>
      <c r="N49" s="42" t="n"/>
      <c r="O49" s="42" t="n"/>
      <c r="P49" s="42" t="n"/>
      <c r="Q49" s="43" t="n"/>
      <c r="R49" s="43" t="n"/>
      <c r="S49" s="42" t="n"/>
      <c r="T49" s="42" t="n"/>
      <c r="U49" s="42" t="n"/>
      <c r="V49" s="42" t="n"/>
      <c r="W49" s="42" t="n"/>
      <c r="X49" s="43" t="n"/>
      <c r="Y49" s="43" t="n"/>
      <c r="Z49" s="42" t="n"/>
      <c r="AA49" s="42" t="n"/>
      <c r="AB49" s="42" t="n"/>
      <c r="AC49" s="42" t="n"/>
      <c r="AD49" s="42" t="n"/>
      <c r="AE49" s="43" t="n"/>
      <c r="AF49" s="43" t="n"/>
      <c r="AG49" s="63" t="n"/>
      <c r="AH49" s="63" t="n"/>
      <c r="AI49" s="6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2" t="n"/>
      <c r="H50" s="42" t="n"/>
      <c r="I50" s="42" t="n"/>
      <c r="J50" s="43" t="n"/>
      <c r="K50" s="43" t="n"/>
      <c r="L50" s="42" t="n"/>
      <c r="M50" s="42" t="n"/>
      <c r="N50" s="42" t="n"/>
      <c r="O50" s="42" t="n"/>
      <c r="P50" s="42" t="n"/>
      <c r="Q50" s="43" t="n"/>
      <c r="R50" s="43" t="n"/>
      <c r="S50" s="42" t="n"/>
      <c r="T50" s="42" t="n"/>
      <c r="U50" s="42" t="n"/>
      <c r="V50" s="42" t="n"/>
      <c r="W50" s="42" t="n"/>
      <c r="X50" s="43" t="n"/>
      <c r="Y50" s="43" t="n"/>
      <c r="Z50" s="42" t="n"/>
      <c r="AA50" s="42" t="n"/>
      <c r="AB50" s="42" t="n"/>
      <c r="AC50" s="42" t="n"/>
      <c r="AD50" s="42" t="n"/>
      <c r="AE50" s="43" t="n"/>
      <c r="AF50" s="43" t="n"/>
      <c r="AG50" s="63" t="n"/>
      <c r="AH50" s="63" t="n"/>
      <c r="AI50" s="6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2" t="n"/>
      <c r="H51" s="42" t="n"/>
      <c r="I51" s="42" t="n"/>
      <c r="J51" s="43" t="n"/>
      <c r="K51" s="43" t="n"/>
      <c r="L51" s="42" t="n"/>
      <c r="M51" s="42" t="n"/>
      <c r="N51" s="42" t="n"/>
      <c r="O51" s="42" t="n"/>
      <c r="P51" s="42" t="n"/>
      <c r="Q51" s="43" t="n"/>
      <c r="R51" s="43" t="n"/>
      <c r="S51" s="42" t="n"/>
      <c r="T51" s="42" t="n"/>
      <c r="U51" s="42" t="n"/>
      <c r="V51" s="42" t="n"/>
      <c r="W51" s="42" t="n"/>
      <c r="X51" s="43" t="n"/>
      <c r="Y51" s="43" t="n"/>
      <c r="Z51" s="42" t="n"/>
      <c r="AA51" s="42" t="n"/>
      <c r="AB51" s="42" t="n"/>
      <c r="AC51" s="42" t="n"/>
      <c r="AD51" s="42" t="n"/>
      <c r="AE51" s="43" t="n"/>
      <c r="AF51" s="43" t="n"/>
      <c r="AG51" s="63" t="n"/>
      <c r="AH51" s="63" t="n"/>
      <c r="AI51" s="6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2" t="n"/>
      <c r="H52" s="42" t="n"/>
      <c r="I52" s="42" t="n"/>
      <c r="J52" s="43" t="n"/>
      <c r="K52" s="43" t="n"/>
      <c r="L52" s="42" t="n"/>
      <c r="M52" s="42" t="n"/>
      <c r="N52" s="42" t="n"/>
      <c r="O52" s="42" t="n"/>
      <c r="P52" s="42" t="n"/>
      <c r="Q52" s="43" t="n"/>
      <c r="R52" s="43" t="n"/>
      <c r="S52" s="42" t="n"/>
      <c r="T52" s="42" t="n"/>
      <c r="U52" s="42" t="n"/>
      <c r="V52" s="42" t="n"/>
      <c r="W52" s="42" t="n"/>
      <c r="X52" s="43" t="n"/>
      <c r="Y52" s="43" t="n"/>
      <c r="Z52" s="42" t="n"/>
      <c r="AA52" s="42" t="n"/>
      <c r="AB52" s="42" t="n"/>
      <c r="AC52" s="42" t="n"/>
      <c r="AD52" s="42" t="n"/>
      <c r="AE52" s="43" t="n"/>
      <c r="AF52" s="43" t="n"/>
      <c r="AG52" s="63" t="n"/>
      <c r="AH52" s="63" t="n"/>
      <c r="AI52" s="6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2" t="n"/>
      <c r="H53" s="42" t="n"/>
      <c r="I53" s="42" t="n"/>
      <c r="J53" s="43" t="n"/>
      <c r="K53" s="43" t="n"/>
      <c r="L53" s="42" t="n"/>
      <c r="M53" s="42" t="n"/>
      <c r="N53" s="42" t="n"/>
      <c r="O53" s="42" t="n"/>
      <c r="P53" s="42" t="n"/>
      <c r="Q53" s="43" t="n"/>
      <c r="R53" s="43" t="n"/>
      <c r="S53" s="42" t="n"/>
      <c r="T53" s="42" t="n"/>
      <c r="U53" s="42" t="n"/>
      <c r="V53" s="42" t="n"/>
      <c r="W53" s="42" t="n"/>
      <c r="X53" s="43" t="n"/>
      <c r="Y53" s="43" t="n"/>
      <c r="Z53" s="42" t="n"/>
      <c r="AA53" s="42" t="n"/>
      <c r="AB53" s="42" t="n"/>
      <c r="AC53" s="42" t="n"/>
      <c r="AD53" s="42" t="n"/>
      <c r="AE53" s="43" t="n"/>
      <c r="AF53" s="43" t="n"/>
      <c r="AG53" s="63" t="n"/>
      <c r="AH53" s="63" t="n"/>
      <c r="AI53" s="6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2" t="n"/>
      <c r="H54" s="42" t="n"/>
      <c r="I54" s="42" t="n"/>
      <c r="J54" s="43" t="n"/>
      <c r="K54" s="43" t="n"/>
      <c r="L54" s="42" t="n"/>
      <c r="M54" s="42" t="n"/>
      <c r="N54" s="42" t="n"/>
      <c r="O54" s="42" t="n"/>
      <c r="P54" s="42" t="n"/>
      <c r="Q54" s="43" t="n"/>
      <c r="R54" s="43" t="n"/>
      <c r="S54" s="42" t="n"/>
      <c r="T54" s="42" t="n"/>
      <c r="U54" s="42" t="n"/>
      <c r="V54" s="42" t="n"/>
      <c r="W54" s="42" t="n"/>
      <c r="X54" s="43" t="n"/>
      <c r="Y54" s="43" t="n"/>
      <c r="Z54" s="42" t="n"/>
      <c r="AA54" s="42" t="n"/>
      <c r="AB54" s="42" t="n"/>
      <c r="AC54" s="42" t="n"/>
      <c r="AD54" s="42" t="n"/>
      <c r="AE54" s="43" t="n"/>
      <c r="AF54" s="43" t="n"/>
      <c r="AG54" s="63" t="n"/>
      <c r="AH54" s="63" t="n"/>
      <c r="AI54" s="6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2" t="n"/>
      <c r="H55" s="42" t="n"/>
      <c r="I55" s="42" t="n"/>
      <c r="J55" s="43" t="n"/>
      <c r="K55" s="43" t="n"/>
      <c r="L55" s="42" t="n"/>
      <c r="M55" s="42" t="n"/>
      <c r="N55" s="42" t="n"/>
      <c r="O55" s="42" t="n"/>
      <c r="P55" s="42" t="n"/>
      <c r="Q55" s="43" t="n"/>
      <c r="R55" s="43" t="n"/>
      <c r="S55" s="42" t="n"/>
      <c r="T55" s="42" t="n"/>
      <c r="U55" s="42" t="n"/>
      <c r="V55" s="42" t="n"/>
      <c r="W55" s="42" t="n"/>
      <c r="X55" s="43" t="n"/>
      <c r="Y55" s="43" t="n"/>
      <c r="Z55" s="42" t="n"/>
      <c r="AA55" s="42" t="n"/>
      <c r="AB55" s="42" t="n"/>
      <c r="AC55" s="42" t="n"/>
      <c r="AD55" s="42" t="n"/>
      <c r="AE55" s="43" t="n"/>
      <c r="AF55" s="43" t="n"/>
      <c r="AG55" s="63" t="n"/>
      <c r="AH55" s="63" t="n"/>
      <c r="AI55" s="6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2" t="n"/>
      <c r="H56" s="42" t="n"/>
      <c r="I56" s="42" t="n"/>
      <c r="J56" s="43" t="n"/>
      <c r="K56" s="43" t="n"/>
      <c r="L56" s="42" t="n"/>
      <c r="M56" s="42" t="n"/>
      <c r="N56" s="42" t="n"/>
      <c r="O56" s="42" t="n"/>
      <c r="P56" s="42" t="n"/>
      <c r="Q56" s="43" t="n"/>
      <c r="R56" s="43" t="n"/>
      <c r="S56" s="42" t="n"/>
      <c r="T56" s="42" t="n"/>
      <c r="U56" s="42" t="n"/>
      <c r="V56" s="42" t="n"/>
      <c r="W56" s="42" t="n"/>
      <c r="X56" s="43" t="n"/>
      <c r="Y56" s="43" t="n"/>
      <c r="Z56" s="42" t="n"/>
      <c r="AA56" s="42" t="n"/>
      <c r="AB56" s="42" t="n"/>
      <c r="AC56" s="42" t="n"/>
      <c r="AD56" s="42" t="n"/>
      <c r="AE56" s="43" t="n"/>
      <c r="AF56" s="43" t="n"/>
      <c r="AG56" s="63" t="n"/>
      <c r="AH56" s="63" t="n"/>
      <c r="AI56" s="6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2" t="n"/>
      <c r="H57" s="42" t="n"/>
      <c r="I57" s="42" t="n"/>
      <c r="J57" s="43" t="n"/>
      <c r="K57" s="43" t="n"/>
      <c r="L57" s="42" t="n"/>
      <c r="M57" s="42" t="n"/>
      <c r="N57" s="42" t="n"/>
      <c r="O57" s="42" t="n"/>
      <c r="P57" s="42" t="n"/>
      <c r="Q57" s="43" t="n"/>
      <c r="R57" s="43" t="n"/>
      <c r="S57" s="42" t="n"/>
      <c r="T57" s="42" t="n"/>
      <c r="U57" s="42" t="n"/>
      <c r="V57" s="42" t="n"/>
      <c r="W57" s="42" t="n"/>
      <c r="X57" s="43" t="n"/>
      <c r="Y57" s="43" t="n"/>
      <c r="Z57" s="42" t="n"/>
      <c r="AA57" s="42" t="n"/>
      <c r="AB57" s="42" t="n"/>
      <c r="AC57" s="42" t="n"/>
      <c r="AD57" s="42" t="n"/>
      <c r="AE57" s="43" t="n"/>
      <c r="AF57" s="43" t="n"/>
      <c r="AG57" s="63" t="n"/>
      <c r="AH57" s="63" t="n"/>
      <c r="AI57" s="6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2" t="n"/>
      <c r="H58" s="42" t="n"/>
      <c r="I58" s="42" t="n"/>
      <c r="J58" s="43" t="n"/>
      <c r="K58" s="43" t="n"/>
      <c r="L58" s="42" t="n"/>
      <c r="M58" s="42" t="n"/>
      <c r="N58" s="42" t="n"/>
      <c r="O58" s="42" t="n"/>
      <c r="P58" s="42" t="n"/>
      <c r="Q58" s="43" t="n"/>
      <c r="R58" s="43" t="n"/>
      <c r="S58" s="42" t="n"/>
      <c r="T58" s="42" t="n"/>
      <c r="U58" s="42" t="n"/>
      <c r="V58" s="42" t="n"/>
      <c r="W58" s="42" t="n"/>
      <c r="X58" s="43" t="n"/>
      <c r="Y58" s="43" t="n"/>
      <c r="Z58" s="42" t="n"/>
      <c r="AA58" s="42" t="n"/>
      <c r="AB58" s="42" t="n"/>
      <c r="AC58" s="42" t="n"/>
      <c r="AD58" s="42" t="n"/>
      <c r="AE58" s="43" t="n"/>
      <c r="AF58" s="43" t="n"/>
      <c r="AG58" s="63" t="n"/>
      <c r="AH58" s="63" t="n"/>
      <c r="AI58" s="6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2" t="n"/>
      <c r="H59" s="42" t="n"/>
      <c r="I59" s="42" t="n"/>
      <c r="J59" s="43" t="n"/>
      <c r="K59" s="43" t="n"/>
      <c r="L59" s="42" t="n"/>
      <c r="M59" s="42" t="n"/>
      <c r="N59" s="42" t="n"/>
      <c r="O59" s="42" t="n"/>
      <c r="P59" s="42" t="n"/>
      <c r="Q59" s="43" t="n"/>
      <c r="R59" s="43" t="n"/>
      <c r="S59" s="42" t="n"/>
      <c r="T59" s="42" t="n"/>
      <c r="U59" s="42" t="n"/>
      <c r="V59" s="42" t="n"/>
      <c r="W59" s="42" t="n"/>
      <c r="X59" s="43" t="n"/>
      <c r="Y59" s="43" t="n"/>
      <c r="Z59" s="42" t="n"/>
      <c r="AA59" s="42" t="n"/>
      <c r="AB59" s="42" t="n"/>
      <c r="AC59" s="42" t="n"/>
      <c r="AD59" s="42" t="n"/>
      <c r="AE59" s="43" t="n"/>
      <c r="AF59" s="43" t="n"/>
      <c r="AG59" s="63" t="n"/>
      <c r="AH59" s="63" t="n"/>
      <c r="AI59" s="6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2" t="n"/>
      <c r="H60" s="42" t="n"/>
      <c r="I60" s="42" t="n"/>
      <c r="J60" s="43" t="n"/>
      <c r="K60" s="43" t="n"/>
      <c r="L60" s="42" t="n"/>
      <c r="M60" s="42" t="n"/>
      <c r="N60" s="42" t="n"/>
      <c r="O60" s="42" t="n"/>
      <c r="P60" s="42" t="n"/>
      <c r="Q60" s="43" t="n"/>
      <c r="R60" s="43" t="n"/>
      <c r="S60" s="42" t="n"/>
      <c r="T60" s="42" t="n"/>
      <c r="U60" s="42" t="n"/>
      <c r="V60" s="42" t="n"/>
      <c r="W60" s="42" t="n"/>
      <c r="X60" s="43" t="n"/>
      <c r="Y60" s="43" t="n"/>
      <c r="Z60" s="42" t="n"/>
      <c r="AA60" s="42" t="n"/>
      <c r="AB60" s="42" t="n"/>
      <c r="AC60" s="42" t="n"/>
      <c r="AD60" s="42" t="n"/>
      <c r="AE60" s="43" t="n"/>
      <c r="AF60" s="43" t="n"/>
      <c r="AG60" s="63" t="n"/>
      <c r="AH60" s="63" t="n"/>
      <c r="AI60" s="6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2" t="n"/>
      <c r="H61" s="42" t="n"/>
      <c r="I61" s="42" t="n"/>
      <c r="J61" s="43" t="n"/>
      <c r="K61" s="43" t="n"/>
      <c r="L61" s="42" t="n"/>
      <c r="M61" s="42" t="n"/>
      <c r="N61" s="42" t="n"/>
      <c r="O61" s="42" t="n"/>
      <c r="P61" s="42" t="n"/>
      <c r="Q61" s="43" t="n"/>
      <c r="R61" s="43" t="n"/>
      <c r="S61" s="42" t="n"/>
      <c r="T61" s="42" t="n"/>
      <c r="U61" s="42" t="n"/>
      <c r="V61" s="42" t="n"/>
      <c r="W61" s="42" t="n"/>
      <c r="X61" s="43" t="n"/>
      <c r="Y61" s="43" t="n"/>
      <c r="Z61" s="42" t="n"/>
      <c r="AA61" s="42" t="n"/>
      <c r="AB61" s="42" t="n"/>
      <c r="AC61" s="42" t="n"/>
      <c r="AD61" s="42" t="n"/>
      <c r="AE61" s="43" t="n"/>
      <c r="AF61" s="43" t="n"/>
      <c r="AG61" s="63" t="n"/>
      <c r="AH61" s="63" t="n"/>
      <c r="AI61" s="6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2" t="n"/>
      <c r="H62" s="42" t="n"/>
      <c r="I62" s="42" t="n"/>
      <c r="J62" s="43" t="n"/>
      <c r="K62" s="43" t="n"/>
      <c r="L62" s="42" t="n"/>
      <c r="M62" s="42" t="n"/>
      <c r="N62" s="42" t="n"/>
      <c r="O62" s="42" t="n"/>
      <c r="P62" s="42" t="n"/>
      <c r="Q62" s="43" t="n"/>
      <c r="R62" s="43" t="n"/>
      <c r="S62" s="42" t="n"/>
      <c r="T62" s="42" t="n"/>
      <c r="U62" s="42" t="n"/>
      <c r="V62" s="42" t="n"/>
      <c r="W62" s="42" t="n"/>
      <c r="X62" s="43" t="n"/>
      <c r="Y62" s="43" t="n"/>
      <c r="Z62" s="42" t="n"/>
      <c r="AA62" s="42" t="n"/>
      <c r="AB62" s="42" t="n"/>
      <c r="AC62" s="42" t="n"/>
      <c r="AD62" s="42" t="n"/>
      <c r="AE62" s="43" t="n"/>
      <c r="AF62" s="43" t="n"/>
      <c r="AG62" s="63" t="n"/>
      <c r="AH62" s="63" t="n"/>
      <c r="AI62" s="6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2" t="n"/>
      <c r="H63" s="42" t="n"/>
      <c r="I63" s="42" t="n"/>
      <c r="J63" s="43" t="n"/>
      <c r="K63" s="43" t="n"/>
      <c r="L63" s="42" t="n"/>
      <c r="M63" s="42" t="n"/>
      <c r="N63" s="42" t="n"/>
      <c r="O63" s="42" t="n"/>
      <c r="P63" s="42" t="n"/>
      <c r="Q63" s="43" t="n"/>
      <c r="R63" s="43" t="n"/>
      <c r="S63" s="42" t="n"/>
      <c r="T63" s="42" t="n"/>
      <c r="U63" s="42" t="n"/>
      <c r="V63" s="42" t="n"/>
      <c r="W63" s="42" t="n"/>
      <c r="X63" s="43" t="n"/>
      <c r="Y63" s="43" t="n"/>
      <c r="Z63" s="42" t="n"/>
      <c r="AA63" s="42" t="n"/>
      <c r="AB63" s="42" t="n"/>
      <c r="AC63" s="42" t="n"/>
      <c r="AD63" s="42" t="n"/>
      <c r="AE63" s="43" t="n"/>
      <c r="AF63" s="43" t="n"/>
      <c r="AG63" s="63" t="n"/>
      <c r="AH63" s="63" t="n"/>
      <c r="AI63" s="6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2" t="n"/>
      <c r="H64" s="42" t="n"/>
      <c r="I64" s="42" t="n"/>
      <c r="J64" s="43" t="n"/>
      <c r="K64" s="43" t="n"/>
      <c r="L64" s="42" t="n"/>
      <c r="M64" s="42" t="n"/>
      <c r="N64" s="42" t="n"/>
      <c r="O64" s="42" t="n"/>
      <c r="P64" s="42" t="n"/>
      <c r="Q64" s="43" t="n"/>
      <c r="R64" s="43" t="n"/>
      <c r="S64" s="42" t="n"/>
      <c r="T64" s="42" t="n"/>
      <c r="U64" s="42" t="n"/>
      <c r="V64" s="42" t="n"/>
      <c r="W64" s="42" t="n"/>
      <c r="X64" s="43" t="n"/>
      <c r="Y64" s="43" t="n"/>
      <c r="Z64" s="42" t="n"/>
      <c r="AA64" s="42" t="n"/>
      <c r="AB64" s="42" t="n"/>
      <c r="AC64" s="42" t="n"/>
      <c r="AD64" s="42" t="n"/>
      <c r="AE64" s="43" t="n"/>
      <c r="AF64" s="43" t="n"/>
      <c r="AG64" s="63" t="n"/>
      <c r="AH64" s="63" t="n"/>
      <c r="AI64" s="6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2" t="n"/>
      <c r="H65" s="42" t="n"/>
      <c r="I65" s="42" t="n"/>
      <c r="J65" s="43" t="n"/>
      <c r="K65" s="43" t="n"/>
      <c r="L65" s="42" t="n"/>
      <c r="M65" s="42" t="n"/>
      <c r="N65" s="42" t="n"/>
      <c r="O65" s="42" t="n"/>
      <c r="P65" s="42" t="n"/>
      <c r="Q65" s="43" t="n"/>
      <c r="R65" s="43" t="n"/>
      <c r="S65" s="42" t="n"/>
      <c r="T65" s="42" t="n"/>
      <c r="U65" s="42" t="n"/>
      <c r="V65" s="42" t="n"/>
      <c r="W65" s="42" t="n"/>
      <c r="X65" s="43" t="n"/>
      <c r="Y65" s="43" t="n"/>
      <c r="Z65" s="42" t="n"/>
      <c r="AA65" s="42" t="n"/>
      <c r="AB65" s="42" t="n"/>
      <c r="AC65" s="42" t="n"/>
      <c r="AD65" s="42" t="n"/>
      <c r="AE65" s="43" t="n"/>
      <c r="AF65" s="43" t="n"/>
      <c r="AG65" s="63" t="n"/>
      <c r="AH65" s="63" t="n"/>
      <c r="AI65" s="6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2" t="n"/>
      <c r="H66" s="42" t="n"/>
      <c r="I66" s="42" t="n"/>
      <c r="J66" s="43" t="n"/>
      <c r="K66" s="43" t="n"/>
      <c r="L66" s="42" t="n"/>
      <c r="M66" s="42" t="n"/>
      <c r="N66" s="42" t="n"/>
      <c r="O66" s="42" t="n"/>
      <c r="P66" s="42" t="n"/>
      <c r="Q66" s="43" t="n"/>
      <c r="R66" s="43" t="n"/>
      <c r="S66" s="42" t="n"/>
      <c r="T66" s="42" t="n"/>
      <c r="U66" s="42" t="n"/>
      <c r="V66" s="42" t="n"/>
      <c r="W66" s="42" t="n"/>
      <c r="X66" s="43" t="n"/>
      <c r="Y66" s="43" t="n"/>
      <c r="Z66" s="42" t="n"/>
      <c r="AA66" s="42" t="n"/>
      <c r="AB66" s="42" t="n"/>
      <c r="AC66" s="42" t="n"/>
      <c r="AD66" s="42" t="n"/>
      <c r="AE66" s="43" t="n"/>
      <c r="AF66" s="43" t="n"/>
      <c r="AG66" s="63" t="n"/>
      <c r="AH66" s="63" t="n"/>
      <c r="AI66" s="6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4.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مارس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5" t="n">
        <v>3</v>
      </c>
      <c r="H5" s="25" t="n">
        <v>4</v>
      </c>
      <c r="I5" s="25" t="n">
        <v>5</v>
      </c>
      <c r="J5" s="26" t="n">
        <v>6</v>
      </c>
      <c r="K5" s="26" t="n">
        <v>7</v>
      </c>
      <c r="L5" s="25" t="n">
        <v>8</v>
      </c>
      <c r="M5" s="25" t="n">
        <v>9</v>
      </c>
      <c r="N5" s="25" t="n">
        <v>10</v>
      </c>
      <c r="O5" s="25" t="n">
        <v>11</v>
      </c>
      <c r="P5" s="25" t="n">
        <v>12</v>
      </c>
      <c r="Q5" s="26" t="n">
        <v>13</v>
      </c>
      <c r="R5" s="26" t="n">
        <v>14</v>
      </c>
      <c r="S5" s="25" t="n">
        <v>15</v>
      </c>
      <c r="T5" s="25" t="n">
        <v>16</v>
      </c>
      <c r="U5" s="25" t="n">
        <v>17</v>
      </c>
      <c r="V5" s="25" t="n">
        <v>18</v>
      </c>
      <c r="W5" s="25" t="n">
        <v>19</v>
      </c>
      <c r="X5" s="26" t="n">
        <v>20</v>
      </c>
      <c r="Y5" s="26" t="n">
        <v>21</v>
      </c>
      <c r="Z5" s="25" t="n">
        <v>22</v>
      </c>
      <c r="AA5" s="25" t="n">
        <v>23</v>
      </c>
      <c r="AB5" s="25" t="n">
        <v>24</v>
      </c>
      <c r="AC5" s="25" t="n">
        <v>25</v>
      </c>
      <c r="AD5" s="25" t="n">
        <v>26</v>
      </c>
      <c r="AE5" s="26" t="n">
        <v>27</v>
      </c>
      <c r="AF5" s="26" t="n">
        <v>28</v>
      </c>
      <c r="AG5" s="25" t="n">
        <v>29</v>
      </c>
      <c r="AH5" s="25" t="n">
        <v>30</v>
      </c>
      <c r="AI5" s="25"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أ</t>
        </is>
      </c>
      <c r="F6" s="31" t="inlineStr">
        <is>
          <t>ن</t>
        </is>
      </c>
      <c r="G6" s="31" t="inlineStr">
        <is>
          <t>ث</t>
        </is>
      </c>
      <c r="H6" s="31" t="inlineStr">
        <is>
          <t>ر</t>
        </is>
      </c>
      <c r="I6" s="31" t="inlineStr">
        <is>
          <t>خ</t>
        </is>
      </c>
      <c r="J6" s="32" t="inlineStr">
        <is>
          <t>ج</t>
        </is>
      </c>
      <c r="K6" s="32" t="inlineStr">
        <is>
          <t>س</t>
        </is>
      </c>
      <c r="L6" s="31" t="inlineStr">
        <is>
          <t>أ</t>
        </is>
      </c>
      <c r="M6" s="31" t="inlineStr">
        <is>
          <t>ن</t>
        </is>
      </c>
      <c r="N6" s="31" t="inlineStr">
        <is>
          <t>ث</t>
        </is>
      </c>
      <c r="O6" s="31" t="inlineStr">
        <is>
          <t>ر</t>
        </is>
      </c>
      <c r="P6" s="31" t="inlineStr">
        <is>
          <t>خ</t>
        </is>
      </c>
      <c r="Q6" s="32" t="inlineStr">
        <is>
          <t>ج</t>
        </is>
      </c>
      <c r="R6" s="32" t="inlineStr">
        <is>
          <t>س</t>
        </is>
      </c>
      <c r="S6" s="31" t="inlineStr">
        <is>
          <t>أ</t>
        </is>
      </c>
      <c r="T6" s="31" t="inlineStr">
        <is>
          <t>ن</t>
        </is>
      </c>
      <c r="U6" s="31" t="inlineStr">
        <is>
          <t>ث</t>
        </is>
      </c>
      <c r="V6" s="31" t="inlineStr">
        <is>
          <t>ر</t>
        </is>
      </c>
      <c r="W6" s="31" t="inlineStr">
        <is>
          <t>خ</t>
        </is>
      </c>
      <c r="X6" s="32" t="inlineStr">
        <is>
          <t>ج</t>
        </is>
      </c>
      <c r="Y6" s="32" t="inlineStr">
        <is>
          <t>س</t>
        </is>
      </c>
      <c r="Z6" s="31" t="inlineStr">
        <is>
          <t>أ</t>
        </is>
      </c>
      <c r="AA6" s="31" t="inlineStr">
        <is>
          <t>ن</t>
        </is>
      </c>
      <c r="AB6" s="31" t="inlineStr">
        <is>
          <t>ث</t>
        </is>
      </c>
      <c r="AC6" s="31" t="inlineStr">
        <is>
          <t>ر</t>
        </is>
      </c>
      <c r="AD6" s="31" t="inlineStr">
        <is>
          <t>خ</t>
        </is>
      </c>
      <c r="AE6" s="32" t="inlineStr">
        <is>
          <t>ج</t>
        </is>
      </c>
      <c r="AF6" s="32" t="inlineStr">
        <is>
          <t>س</t>
        </is>
      </c>
      <c r="AG6" s="31" t="inlineStr">
        <is>
          <t>أ</t>
        </is>
      </c>
      <c r="AH6" s="31" t="inlineStr">
        <is>
          <t>ن</t>
        </is>
      </c>
      <c r="AI6" s="31" t="inlineStr">
        <is>
          <t>ث</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IF(COUNTIFS(الإعدادات!$B$23:$B$60,3,الإعدادات!$C$23:$C$60,E$5)&gt;0,1,0)</f>
        <v/>
      </c>
      <c r="F7" s="37">
        <f>IF(COUNTIFS(الإعدادات!$B$23:$B$60,3,الإعدادات!$C$23:$C$60,F$5)&gt;0,1,0)</f>
        <v/>
      </c>
      <c r="G7" s="37">
        <f>IF(COUNTIFS(الإعدادات!$B$23:$B$60,3,الإعدادات!$C$23:$C$60,G$5)&gt;0,1,0)</f>
        <v/>
      </c>
      <c r="H7" s="37">
        <f>IF(COUNTIFS(الإعدادات!$B$23:$B$60,3,الإعدادات!$C$23:$C$60,H$5)&gt;0,1,0)</f>
        <v/>
      </c>
      <c r="I7" s="37">
        <f>IF(COUNTIFS(الإعدادات!$B$23:$B$60,3,الإعدادات!$C$23:$C$60,I$5)&gt;0,1,0)</f>
        <v/>
      </c>
      <c r="J7" s="37">
        <f>IF(COUNTIFS(الإعدادات!$B$23:$B$60,3,الإعدادات!$C$23:$C$60,J$5)&gt;0,1,0)</f>
        <v/>
      </c>
      <c r="K7" s="37">
        <f>IF(COUNTIFS(الإعدادات!$B$23:$B$60,3,الإعدادات!$C$23:$C$60,K$5)&gt;0,1,0)</f>
        <v/>
      </c>
      <c r="L7" s="37">
        <f>IF(COUNTIFS(الإعدادات!$B$23:$B$60,3,الإعدادات!$C$23:$C$60,L$5)&gt;0,1,0)</f>
        <v/>
      </c>
      <c r="M7" s="37">
        <f>IF(COUNTIFS(الإعدادات!$B$23:$B$60,3,الإعدادات!$C$23:$C$60,M$5)&gt;0,1,0)</f>
        <v/>
      </c>
      <c r="N7" s="37">
        <f>IF(COUNTIFS(الإعدادات!$B$23:$B$60,3,الإعدادات!$C$23:$C$60,N$5)&gt;0,1,0)</f>
        <v/>
      </c>
      <c r="O7" s="37">
        <f>IF(COUNTIFS(الإعدادات!$B$23:$B$60,3,الإعدادات!$C$23:$C$60,O$5)&gt;0,1,0)</f>
        <v/>
      </c>
      <c r="P7" s="37">
        <f>IF(COUNTIFS(الإعدادات!$B$23:$B$60,3,الإعدادات!$C$23:$C$60,P$5)&gt;0,1,0)</f>
        <v/>
      </c>
      <c r="Q7" s="37">
        <f>IF(COUNTIFS(الإعدادات!$B$23:$B$60,3,الإعدادات!$C$23:$C$60,Q$5)&gt;0,1,0)</f>
        <v/>
      </c>
      <c r="R7" s="37">
        <f>IF(COUNTIFS(الإعدادات!$B$23:$B$60,3,الإعدادات!$C$23:$C$60,R$5)&gt;0,1,0)</f>
        <v/>
      </c>
      <c r="S7" s="37">
        <f>IF(COUNTIFS(الإعدادات!$B$23:$B$60,3,الإعدادات!$C$23:$C$60,S$5)&gt;0,1,0)</f>
        <v/>
      </c>
      <c r="T7" s="37">
        <f>IF(COUNTIFS(الإعدادات!$B$23:$B$60,3,الإعدادات!$C$23:$C$60,T$5)&gt;0,1,0)</f>
        <v/>
      </c>
      <c r="U7" s="37">
        <f>IF(COUNTIFS(الإعدادات!$B$23:$B$60,3,الإعدادات!$C$23:$C$60,U$5)&gt;0,1,0)</f>
        <v/>
      </c>
      <c r="V7" s="37">
        <f>IF(COUNTIFS(الإعدادات!$B$23:$B$60,3,الإعدادات!$C$23:$C$60,V$5)&gt;0,1,0)</f>
        <v/>
      </c>
      <c r="W7" s="37">
        <f>IF(COUNTIFS(الإعدادات!$B$23:$B$60,3,الإعدادات!$C$23:$C$60,W$5)&gt;0,1,0)</f>
        <v/>
      </c>
      <c r="X7" s="37">
        <f>IF(COUNTIFS(الإعدادات!$B$23:$B$60,3,الإعدادات!$C$23:$C$60,X$5)&gt;0,1,0)</f>
        <v/>
      </c>
      <c r="Y7" s="37">
        <f>IF(COUNTIFS(الإعدادات!$B$23:$B$60,3,الإعدادات!$C$23:$C$60,Y$5)&gt;0,1,0)</f>
        <v/>
      </c>
      <c r="Z7" s="37">
        <f>IF(COUNTIFS(الإعدادات!$B$23:$B$60,3,الإعدادات!$C$23:$C$60,Z$5)&gt;0,1,0)</f>
        <v/>
      </c>
      <c r="AA7" s="37">
        <f>IF(COUNTIFS(الإعدادات!$B$23:$B$60,3,الإعدادات!$C$23:$C$60,AA$5)&gt;0,1,0)</f>
        <v/>
      </c>
      <c r="AB7" s="37">
        <f>IF(COUNTIFS(الإعدادات!$B$23:$B$60,3,الإعدادات!$C$23:$C$60,AB$5)&gt;0,1,0)</f>
        <v/>
      </c>
      <c r="AC7" s="37">
        <f>IF(COUNTIFS(الإعدادات!$B$23:$B$60,3,الإعدادات!$C$23:$C$60,AC$5)&gt;0,1,0)</f>
        <v/>
      </c>
      <c r="AD7" s="37">
        <f>IF(COUNTIFS(الإعدادات!$B$23:$B$60,3,الإعدادات!$C$23:$C$60,AD$5)&gt;0,1,0)</f>
        <v/>
      </c>
      <c r="AE7" s="37">
        <f>IF(COUNTIFS(الإعدادات!$B$23:$B$60,3,الإعدادات!$C$23:$C$60,AE$5)&gt;0,1,0)</f>
        <v/>
      </c>
      <c r="AF7" s="37">
        <f>IF(COUNTIFS(الإعدادات!$B$23:$B$60,3,الإعدادات!$C$23:$C$60,AF$5)&gt;0,1,0)</f>
        <v/>
      </c>
      <c r="AG7" s="37">
        <f>IF(COUNTIFS(الإعدادات!$B$23:$B$60,3,الإعدادات!$C$23:$C$60,AG$5)&gt;0,1,0)</f>
        <v/>
      </c>
      <c r="AH7" s="37">
        <f>IF(COUNTIFS(الإعدادات!$B$23:$B$60,3,الإعدادات!$C$23:$C$60,AH$5)&gt;0,1,0)</f>
        <v/>
      </c>
      <c r="AI7" s="37">
        <f>IF(COUNTIFS(الإعدادات!$B$23:$B$60,3,الإعدادات!$C$23:$C$60,AI$5)&gt;0,1,0)</f>
        <v/>
      </c>
    </row>
    <row r="8" ht="20" customHeight="1">
      <c r="A8" s="39" t="n">
        <v>1</v>
      </c>
      <c r="B8" s="40" t="n">
        <v>1</v>
      </c>
      <c r="C8" s="41" t="inlineStr">
        <is>
          <t>صابر محمود محمد حسن</t>
        </is>
      </c>
      <c r="D8" s="39" t="inlineStr">
        <is>
          <t>SO</t>
        </is>
      </c>
      <c r="E8" s="42" t="n"/>
      <c r="F8" s="42" t="n"/>
      <c r="G8" s="42" t="n"/>
      <c r="H8" s="42" t="n"/>
      <c r="I8" s="42" t="n"/>
      <c r="J8" s="43" t="n"/>
      <c r="K8" s="43" t="n"/>
      <c r="L8" s="42" t="n"/>
      <c r="M8" s="42" t="n"/>
      <c r="N8" s="42" t="n"/>
      <c r="O8" s="42" t="n"/>
      <c r="P8" s="42" t="n"/>
      <c r="Q8" s="43" t="n"/>
      <c r="R8" s="43" t="n"/>
      <c r="S8" s="42" t="n"/>
      <c r="T8" s="42" t="n"/>
      <c r="U8" s="42" t="n"/>
      <c r="V8" s="42" t="n"/>
      <c r="W8" s="42" t="n"/>
      <c r="X8" s="43" t="n"/>
      <c r="Y8" s="43" t="n"/>
      <c r="Z8" s="42" t="n"/>
      <c r="AA8" s="42" t="n"/>
      <c r="AB8" s="42" t="n"/>
      <c r="AC8" s="42" t="n"/>
      <c r="AD8" s="42" t="n"/>
      <c r="AE8" s="43" t="n"/>
      <c r="AF8" s="43" t="n"/>
      <c r="AG8" s="42" t="n"/>
      <c r="AH8" s="42" t="n"/>
      <c r="AI8" s="42"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2" t="n"/>
      <c r="H9" s="42" t="n"/>
      <c r="I9" s="42" t="n"/>
      <c r="J9" s="43" t="n"/>
      <c r="K9" s="43" t="n"/>
      <c r="L9" s="42" t="n"/>
      <c r="M9" s="42" t="n"/>
      <c r="N9" s="42" t="n"/>
      <c r="O9" s="42" t="n"/>
      <c r="P9" s="42" t="n"/>
      <c r="Q9" s="43" t="n"/>
      <c r="R9" s="43" t="n"/>
      <c r="S9" s="42" t="n"/>
      <c r="T9" s="42" t="n"/>
      <c r="U9" s="42" t="n"/>
      <c r="V9" s="42" t="n"/>
      <c r="W9" s="42" t="n"/>
      <c r="X9" s="43" t="n"/>
      <c r="Y9" s="43" t="n"/>
      <c r="Z9" s="42" t="n"/>
      <c r="AA9" s="42" t="n"/>
      <c r="AB9" s="42" t="n"/>
      <c r="AC9" s="42" t="n"/>
      <c r="AD9" s="42" t="n"/>
      <c r="AE9" s="43" t="n"/>
      <c r="AF9" s="43" t="n"/>
      <c r="AG9" s="42" t="n"/>
      <c r="AH9" s="42" t="n"/>
      <c r="AI9" s="42"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2" t="n"/>
      <c r="H10" s="42" t="n"/>
      <c r="I10" s="42" t="n"/>
      <c r="J10" s="43" t="n"/>
      <c r="K10" s="43" t="n"/>
      <c r="L10" s="42" t="n"/>
      <c r="M10" s="42" t="n"/>
      <c r="N10" s="42" t="n"/>
      <c r="O10" s="42" t="n"/>
      <c r="P10" s="42" t="n"/>
      <c r="Q10" s="43" t="n"/>
      <c r="R10" s="43" t="n"/>
      <c r="S10" s="42" t="n"/>
      <c r="T10" s="42" t="n"/>
      <c r="U10" s="42" t="n"/>
      <c r="V10" s="42" t="n"/>
      <c r="W10" s="42" t="n"/>
      <c r="X10" s="43" t="n"/>
      <c r="Y10" s="43" t="n"/>
      <c r="Z10" s="42" t="n"/>
      <c r="AA10" s="42" t="n"/>
      <c r="AB10" s="42" t="n"/>
      <c r="AC10" s="42" t="n"/>
      <c r="AD10" s="42" t="n"/>
      <c r="AE10" s="43" t="n"/>
      <c r="AF10" s="43" t="n"/>
      <c r="AG10" s="42" t="n"/>
      <c r="AH10" s="42" t="n"/>
      <c r="AI10" s="42"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2" t="n"/>
      <c r="H11" s="42" t="n"/>
      <c r="I11" s="42" t="n"/>
      <c r="J11" s="43" t="n"/>
      <c r="K11" s="43" t="n"/>
      <c r="L11" s="42" t="n"/>
      <c r="M11" s="42" t="n"/>
      <c r="N11" s="42" t="n"/>
      <c r="O11" s="42" t="n"/>
      <c r="P11" s="42" t="n"/>
      <c r="Q11" s="43" t="n"/>
      <c r="R11" s="43" t="n"/>
      <c r="S11" s="42" t="n"/>
      <c r="T11" s="42" t="n"/>
      <c r="U11" s="42" t="n"/>
      <c r="V11" s="42" t="n"/>
      <c r="W11" s="42" t="n"/>
      <c r="X11" s="43" t="n"/>
      <c r="Y11" s="43" t="n"/>
      <c r="Z11" s="42" t="n"/>
      <c r="AA11" s="42" t="n"/>
      <c r="AB11" s="42" t="n"/>
      <c r="AC11" s="42" t="n"/>
      <c r="AD11" s="42" t="n"/>
      <c r="AE11" s="43" t="n"/>
      <c r="AF11" s="43" t="n"/>
      <c r="AG11" s="42" t="n"/>
      <c r="AH11" s="42" t="n"/>
      <c r="AI11" s="42"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2" t="n"/>
      <c r="H12" s="42" t="n"/>
      <c r="I12" s="42" t="n"/>
      <c r="J12" s="43" t="n"/>
      <c r="K12" s="43" t="n"/>
      <c r="L12" s="42" t="n"/>
      <c r="M12" s="42" t="n"/>
      <c r="N12" s="42" t="n"/>
      <c r="O12" s="42" t="n"/>
      <c r="P12" s="42" t="n"/>
      <c r="Q12" s="43" t="n"/>
      <c r="R12" s="43" t="n"/>
      <c r="S12" s="42" t="n"/>
      <c r="T12" s="42" t="n"/>
      <c r="U12" s="42" t="n"/>
      <c r="V12" s="42" t="n"/>
      <c r="W12" s="42" t="n"/>
      <c r="X12" s="43" t="n"/>
      <c r="Y12" s="43" t="n"/>
      <c r="Z12" s="42" t="n"/>
      <c r="AA12" s="42" t="n"/>
      <c r="AB12" s="42" t="n"/>
      <c r="AC12" s="42" t="n"/>
      <c r="AD12" s="42" t="n"/>
      <c r="AE12" s="43" t="n"/>
      <c r="AF12" s="43" t="n"/>
      <c r="AG12" s="42" t="n"/>
      <c r="AH12" s="42" t="n"/>
      <c r="AI12" s="42"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2" t="n"/>
      <c r="H13" s="42" t="n"/>
      <c r="I13" s="42" t="n"/>
      <c r="J13" s="43" t="n"/>
      <c r="K13" s="43" t="n"/>
      <c r="L13" s="42" t="n"/>
      <c r="M13" s="42" t="n"/>
      <c r="N13" s="42" t="n"/>
      <c r="O13" s="42" t="n"/>
      <c r="P13" s="42" t="n"/>
      <c r="Q13" s="43" t="n"/>
      <c r="R13" s="43" t="n"/>
      <c r="S13" s="42" t="n"/>
      <c r="T13" s="42" t="n"/>
      <c r="U13" s="42" t="n"/>
      <c r="V13" s="42" t="n"/>
      <c r="W13" s="42" t="n"/>
      <c r="X13" s="43" t="n"/>
      <c r="Y13" s="43" t="n"/>
      <c r="Z13" s="42" t="n"/>
      <c r="AA13" s="42" t="n"/>
      <c r="AB13" s="42" t="n"/>
      <c r="AC13" s="42" t="n"/>
      <c r="AD13" s="42" t="n"/>
      <c r="AE13" s="43" t="n"/>
      <c r="AF13" s="43" t="n"/>
      <c r="AG13" s="42" t="n"/>
      <c r="AH13" s="42" t="n"/>
      <c r="AI13" s="42"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2" t="n"/>
      <c r="H14" s="42" t="n"/>
      <c r="I14" s="42" t="n"/>
      <c r="J14" s="43" t="n"/>
      <c r="K14" s="43" t="n"/>
      <c r="L14" s="42" t="n"/>
      <c r="M14" s="42" t="n"/>
      <c r="N14" s="42" t="n"/>
      <c r="O14" s="42" t="n"/>
      <c r="P14" s="42" t="n"/>
      <c r="Q14" s="43" t="n"/>
      <c r="R14" s="43" t="n"/>
      <c r="S14" s="42" t="n"/>
      <c r="T14" s="42" t="n"/>
      <c r="U14" s="42" t="n"/>
      <c r="V14" s="42" t="n"/>
      <c r="W14" s="42" t="n"/>
      <c r="X14" s="43" t="n"/>
      <c r="Y14" s="43" t="n"/>
      <c r="Z14" s="42" t="n"/>
      <c r="AA14" s="42" t="n"/>
      <c r="AB14" s="42" t="n"/>
      <c r="AC14" s="42" t="n"/>
      <c r="AD14" s="42" t="n"/>
      <c r="AE14" s="43" t="n"/>
      <c r="AF14" s="43" t="n"/>
      <c r="AG14" s="42" t="n"/>
      <c r="AH14" s="42" t="n"/>
      <c r="AI14" s="42"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2" t="n"/>
      <c r="H15" s="42" t="n"/>
      <c r="I15" s="42" t="n"/>
      <c r="J15" s="43" t="n"/>
      <c r="K15" s="43" t="n"/>
      <c r="L15" s="42" t="n"/>
      <c r="M15" s="42" t="n"/>
      <c r="N15" s="42" t="n"/>
      <c r="O15" s="42" t="n"/>
      <c r="P15" s="42" t="n"/>
      <c r="Q15" s="43" t="n"/>
      <c r="R15" s="43" t="n"/>
      <c r="S15" s="42" t="n"/>
      <c r="T15" s="42" t="n"/>
      <c r="U15" s="42" t="n"/>
      <c r="V15" s="42" t="n"/>
      <c r="W15" s="42" t="n"/>
      <c r="X15" s="43" t="n"/>
      <c r="Y15" s="43" t="n"/>
      <c r="Z15" s="42" t="n"/>
      <c r="AA15" s="42" t="n"/>
      <c r="AB15" s="42" t="n"/>
      <c r="AC15" s="42" t="n"/>
      <c r="AD15" s="42" t="n"/>
      <c r="AE15" s="43" t="n"/>
      <c r="AF15" s="43" t="n"/>
      <c r="AG15" s="42" t="n"/>
      <c r="AH15" s="42" t="n"/>
      <c r="AI15" s="42"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2" t="n"/>
      <c r="H16" s="42" t="n"/>
      <c r="I16" s="42" t="n"/>
      <c r="J16" s="43" t="n"/>
      <c r="K16" s="43" t="n"/>
      <c r="L16" s="42" t="n"/>
      <c r="M16" s="42" t="n"/>
      <c r="N16" s="42" t="n"/>
      <c r="O16" s="42" t="n"/>
      <c r="P16" s="42" t="n"/>
      <c r="Q16" s="43" t="n"/>
      <c r="R16" s="43" t="n"/>
      <c r="S16" s="42" t="n"/>
      <c r="T16" s="42" t="n"/>
      <c r="U16" s="42" t="n"/>
      <c r="V16" s="42" t="n"/>
      <c r="W16" s="42" t="n"/>
      <c r="X16" s="43" t="n"/>
      <c r="Y16" s="43" t="n"/>
      <c r="Z16" s="42" t="n"/>
      <c r="AA16" s="42" t="n"/>
      <c r="AB16" s="42" t="n"/>
      <c r="AC16" s="42" t="n"/>
      <c r="AD16" s="42" t="n"/>
      <c r="AE16" s="43" t="n"/>
      <c r="AF16" s="43" t="n"/>
      <c r="AG16" s="42" t="n"/>
      <c r="AH16" s="42" t="n"/>
      <c r="AI16" s="42"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2" t="n"/>
      <c r="H17" s="42" t="n"/>
      <c r="I17" s="42" t="n"/>
      <c r="J17" s="43" t="n"/>
      <c r="K17" s="43" t="n"/>
      <c r="L17" s="42" t="n"/>
      <c r="M17" s="42" t="n"/>
      <c r="N17" s="42" t="n"/>
      <c r="O17" s="42" t="n"/>
      <c r="P17" s="42" t="n"/>
      <c r="Q17" s="43" t="n"/>
      <c r="R17" s="43" t="n"/>
      <c r="S17" s="42" t="n"/>
      <c r="T17" s="42" t="n"/>
      <c r="U17" s="42" t="n"/>
      <c r="V17" s="42" t="n"/>
      <c r="W17" s="42" t="n"/>
      <c r="X17" s="43" t="n"/>
      <c r="Y17" s="43" t="n"/>
      <c r="Z17" s="42" t="n"/>
      <c r="AA17" s="42" t="n"/>
      <c r="AB17" s="42" t="n"/>
      <c r="AC17" s="42" t="n"/>
      <c r="AD17" s="42" t="n"/>
      <c r="AE17" s="43" t="n"/>
      <c r="AF17" s="43" t="n"/>
      <c r="AG17" s="42" t="n"/>
      <c r="AH17" s="42" t="n"/>
      <c r="AI17" s="42"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2" t="n"/>
      <c r="H18" s="42" t="n"/>
      <c r="I18" s="42" t="n"/>
      <c r="J18" s="43" t="n"/>
      <c r="K18" s="43" t="n"/>
      <c r="L18" s="42" t="n"/>
      <c r="M18" s="42" t="n"/>
      <c r="N18" s="42" t="n"/>
      <c r="O18" s="42" t="n"/>
      <c r="P18" s="42" t="n"/>
      <c r="Q18" s="43" t="n"/>
      <c r="R18" s="43" t="n"/>
      <c r="S18" s="42" t="n"/>
      <c r="T18" s="42" t="n"/>
      <c r="U18" s="42" t="n"/>
      <c r="V18" s="42" t="n"/>
      <c r="W18" s="42" t="n"/>
      <c r="X18" s="43" t="n"/>
      <c r="Y18" s="43" t="n"/>
      <c r="Z18" s="42" t="n"/>
      <c r="AA18" s="42" t="n"/>
      <c r="AB18" s="42" t="n"/>
      <c r="AC18" s="42" t="n"/>
      <c r="AD18" s="42" t="n"/>
      <c r="AE18" s="43" t="n"/>
      <c r="AF18" s="43" t="n"/>
      <c r="AG18" s="42" t="n"/>
      <c r="AH18" s="42" t="n"/>
      <c r="AI18" s="42"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2" t="n"/>
      <c r="H19" s="42" t="n"/>
      <c r="I19" s="42" t="n"/>
      <c r="J19" s="43" t="n"/>
      <c r="K19" s="43" t="n"/>
      <c r="L19" s="42" t="n"/>
      <c r="M19" s="42" t="n"/>
      <c r="N19" s="42" t="n"/>
      <c r="O19" s="42" t="n"/>
      <c r="P19" s="42" t="n"/>
      <c r="Q19" s="43" t="n"/>
      <c r="R19" s="43" t="n"/>
      <c r="S19" s="42" t="n"/>
      <c r="T19" s="42" t="n"/>
      <c r="U19" s="42" t="n"/>
      <c r="V19" s="42" t="n"/>
      <c r="W19" s="42" t="n"/>
      <c r="X19" s="43" t="n"/>
      <c r="Y19" s="43" t="n"/>
      <c r="Z19" s="42" t="n"/>
      <c r="AA19" s="42" t="n"/>
      <c r="AB19" s="42" t="n"/>
      <c r="AC19" s="42" t="n"/>
      <c r="AD19" s="42" t="n"/>
      <c r="AE19" s="43" t="n"/>
      <c r="AF19" s="43" t="n"/>
      <c r="AG19" s="42" t="n"/>
      <c r="AH19" s="42" t="n"/>
      <c r="AI19" s="42"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2" t="n"/>
      <c r="H20" s="42" t="n"/>
      <c r="I20" s="42" t="n"/>
      <c r="J20" s="43" t="n"/>
      <c r="K20" s="43" t="n"/>
      <c r="L20" s="42" t="n"/>
      <c r="M20" s="42" t="n"/>
      <c r="N20" s="42" t="n"/>
      <c r="O20" s="42" t="n"/>
      <c r="P20" s="42" t="n"/>
      <c r="Q20" s="43" t="n"/>
      <c r="R20" s="43" t="n"/>
      <c r="S20" s="42" t="n"/>
      <c r="T20" s="42" t="n"/>
      <c r="U20" s="42" t="n"/>
      <c r="V20" s="42" t="n"/>
      <c r="W20" s="42" t="n"/>
      <c r="X20" s="43" t="n"/>
      <c r="Y20" s="43" t="n"/>
      <c r="Z20" s="42" t="n"/>
      <c r="AA20" s="42" t="n"/>
      <c r="AB20" s="42" t="n"/>
      <c r="AC20" s="42" t="n"/>
      <c r="AD20" s="42" t="n"/>
      <c r="AE20" s="43" t="n"/>
      <c r="AF20" s="43" t="n"/>
      <c r="AG20" s="42" t="n"/>
      <c r="AH20" s="42" t="n"/>
      <c r="AI20" s="42"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2" t="n"/>
      <c r="H21" s="42" t="n"/>
      <c r="I21" s="42" t="n"/>
      <c r="J21" s="43" t="n"/>
      <c r="K21" s="43" t="n"/>
      <c r="L21" s="42" t="n"/>
      <c r="M21" s="42" t="n"/>
      <c r="N21" s="42" t="n"/>
      <c r="O21" s="42" t="n"/>
      <c r="P21" s="42" t="n"/>
      <c r="Q21" s="43" t="n"/>
      <c r="R21" s="43" t="n"/>
      <c r="S21" s="42" t="n"/>
      <c r="T21" s="42" t="n"/>
      <c r="U21" s="42" t="n"/>
      <c r="V21" s="42" t="n"/>
      <c r="W21" s="42" t="n"/>
      <c r="X21" s="43" t="n"/>
      <c r="Y21" s="43" t="n"/>
      <c r="Z21" s="42" t="n"/>
      <c r="AA21" s="42" t="n"/>
      <c r="AB21" s="42" t="n"/>
      <c r="AC21" s="42" t="n"/>
      <c r="AD21" s="42" t="n"/>
      <c r="AE21" s="43" t="n"/>
      <c r="AF21" s="43" t="n"/>
      <c r="AG21" s="42" t="n"/>
      <c r="AH21" s="42" t="n"/>
      <c r="AI21" s="42"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2" t="n"/>
      <c r="H22" s="42" t="n"/>
      <c r="I22" s="42" t="n"/>
      <c r="J22" s="43" t="n"/>
      <c r="K22" s="43" t="n"/>
      <c r="L22" s="42" t="n"/>
      <c r="M22" s="42" t="n"/>
      <c r="N22" s="42" t="n"/>
      <c r="O22" s="42" t="n"/>
      <c r="P22" s="42" t="n"/>
      <c r="Q22" s="43" t="n"/>
      <c r="R22" s="43" t="n"/>
      <c r="S22" s="42" t="n"/>
      <c r="T22" s="42" t="n"/>
      <c r="U22" s="42" t="n"/>
      <c r="V22" s="42" t="n"/>
      <c r="W22" s="42" t="n"/>
      <c r="X22" s="43" t="n"/>
      <c r="Y22" s="43" t="n"/>
      <c r="Z22" s="42" t="n"/>
      <c r="AA22" s="42" t="n"/>
      <c r="AB22" s="42" t="n"/>
      <c r="AC22" s="42" t="n"/>
      <c r="AD22" s="42" t="n"/>
      <c r="AE22" s="43" t="n"/>
      <c r="AF22" s="43" t="n"/>
      <c r="AG22" s="42" t="n"/>
      <c r="AH22" s="42" t="n"/>
      <c r="AI22" s="42"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2" t="n"/>
      <c r="H23" s="42" t="n"/>
      <c r="I23" s="42" t="n"/>
      <c r="J23" s="43" t="n"/>
      <c r="K23" s="43" t="n"/>
      <c r="L23" s="42" t="n"/>
      <c r="M23" s="42" t="n"/>
      <c r="N23" s="42" t="n"/>
      <c r="O23" s="42" t="n"/>
      <c r="P23" s="42" t="n"/>
      <c r="Q23" s="43" t="n"/>
      <c r="R23" s="43" t="n"/>
      <c r="S23" s="42" t="n"/>
      <c r="T23" s="42" t="n"/>
      <c r="U23" s="42" t="n"/>
      <c r="V23" s="42" t="n"/>
      <c r="W23" s="42" t="n"/>
      <c r="X23" s="43" t="n"/>
      <c r="Y23" s="43" t="n"/>
      <c r="Z23" s="42" t="n"/>
      <c r="AA23" s="42" t="n"/>
      <c r="AB23" s="42" t="n"/>
      <c r="AC23" s="42" t="n"/>
      <c r="AD23" s="42" t="n"/>
      <c r="AE23" s="43" t="n"/>
      <c r="AF23" s="43" t="n"/>
      <c r="AG23" s="42" t="n"/>
      <c r="AH23" s="42" t="n"/>
      <c r="AI23" s="42"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2" t="n"/>
      <c r="H24" s="42" t="n"/>
      <c r="I24" s="42" t="n"/>
      <c r="J24" s="43" t="n"/>
      <c r="K24" s="43" t="n"/>
      <c r="L24" s="42" t="n"/>
      <c r="M24" s="42" t="n"/>
      <c r="N24" s="42" t="n"/>
      <c r="O24" s="42" t="n"/>
      <c r="P24" s="42" t="n"/>
      <c r="Q24" s="43" t="n"/>
      <c r="R24" s="43" t="n"/>
      <c r="S24" s="42" t="n"/>
      <c r="T24" s="42" t="n"/>
      <c r="U24" s="42" t="n"/>
      <c r="V24" s="42" t="n"/>
      <c r="W24" s="42" t="n"/>
      <c r="X24" s="43" t="n"/>
      <c r="Y24" s="43" t="n"/>
      <c r="Z24" s="42" t="n"/>
      <c r="AA24" s="42" t="n"/>
      <c r="AB24" s="42" t="n"/>
      <c r="AC24" s="42" t="n"/>
      <c r="AD24" s="42" t="n"/>
      <c r="AE24" s="43" t="n"/>
      <c r="AF24" s="43" t="n"/>
      <c r="AG24" s="42" t="n"/>
      <c r="AH24" s="42" t="n"/>
      <c r="AI24" s="42"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2" t="n"/>
      <c r="H25" s="42" t="n"/>
      <c r="I25" s="42" t="n"/>
      <c r="J25" s="43" t="n"/>
      <c r="K25" s="43" t="n"/>
      <c r="L25" s="42" t="n"/>
      <c r="M25" s="42" t="n"/>
      <c r="N25" s="42" t="n"/>
      <c r="O25" s="42" t="n"/>
      <c r="P25" s="42" t="n"/>
      <c r="Q25" s="43" t="n"/>
      <c r="R25" s="43" t="n"/>
      <c r="S25" s="42" t="n"/>
      <c r="T25" s="42" t="n"/>
      <c r="U25" s="42" t="n"/>
      <c r="V25" s="42" t="n"/>
      <c r="W25" s="42" t="n"/>
      <c r="X25" s="43" t="n"/>
      <c r="Y25" s="43" t="n"/>
      <c r="Z25" s="42" t="n"/>
      <c r="AA25" s="42" t="n"/>
      <c r="AB25" s="42" t="n"/>
      <c r="AC25" s="42" t="n"/>
      <c r="AD25" s="42" t="n"/>
      <c r="AE25" s="43" t="n"/>
      <c r="AF25" s="43" t="n"/>
      <c r="AG25" s="42" t="n"/>
      <c r="AH25" s="42" t="n"/>
      <c r="AI25" s="42"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2" t="n"/>
      <c r="H26" s="42" t="n"/>
      <c r="I26" s="42" t="n"/>
      <c r="J26" s="43" t="n"/>
      <c r="K26" s="43" t="n"/>
      <c r="L26" s="42" t="n"/>
      <c r="M26" s="42" t="n"/>
      <c r="N26" s="42" t="n"/>
      <c r="O26" s="42" t="n"/>
      <c r="P26" s="42" t="n"/>
      <c r="Q26" s="43" t="n"/>
      <c r="R26" s="43" t="n"/>
      <c r="S26" s="42" t="n"/>
      <c r="T26" s="42" t="n"/>
      <c r="U26" s="42" t="n"/>
      <c r="V26" s="42" t="n"/>
      <c r="W26" s="42" t="n"/>
      <c r="X26" s="43" t="n"/>
      <c r="Y26" s="43" t="n"/>
      <c r="Z26" s="42" t="n"/>
      <c r="AA26" s="42" t="n"/>
      <c r="AB26" s="42" t="n"/>
      <c r="AC26" s="42" t="n"/>
      <c r="AD26" s="42" t="n"/>
      <c r="AE26" s="43" t="n"/>
      <c r="AF26" s="43" t="n"/>
      <c r="AG26" s="42" t="n"/>
      <c r="AH26" s="42" t="n"/>
      <c r="AI26" s="42"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2" t="n"/>
      <c r="H27" s="42" t="n"/>
      <c r="I27" s="42" t="n"/>
      <c r="J27" s="43" t="n"/>
      <c r="K27" s="43" t="n"/>
      <c r="L27" s="42" t="n"/>
      <c r="M27" s="42" t="n"/>
      <c r="N27" s="42" t="n"/>
      <c r="O27" s="42" t="n"/>
      <c r="P27" s="42" t="n"/>
      <c r="Q27" s="43" t="n"/>
      <c r="R27" s="43" t="n"/>
      <c r="S27" s="42" t="n"/>
      <c r="T27" s="42" t="n"/>
      <c r="U27" s="42" t="n"/>
      <c r="V27" s="42" t="n"/>
      <c r="W27" s="42" t="n"/>
      <c r="X27" s="43" t="n"/>
      <c r="Y27" s="43" t="n"/>
      <c r="Z27" s="42" t="n"/>
      <c r="AA27" s="42" t="n"/>
      <c r="AB27" s="42" t="n"/>
      <c r="AC27" s="42" t="n"/>
      <c r="AD27" s="42" t="n"/>
      <c r="AE27" s="43" t="n"/>
      <c r="AF27" s="43" t="n"/>
      <c r="AG27" s="42" t="n"/>
      <c r="AH27" s="42" t="n"/>
      <c r="AI27" s="42"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2" t="n"/>
      <c r="H28" s="42" t="n"/>
      <c r="I28" s="42" t="n"/>
      <c r="J28" s="43" t="n"/>
      <c r="K28" s="43" t="n"/>
      <c r="L28" s="42" t="n"/>
      <c r="M28" s="42" t="n"/>
      <c r="N28" s="42" t="n"/>
      <c r="O28" s="42" t="n"/>
      <c r="P28" s="42" t="n"/>
      <c r="Q28" s="43" t="n"/>
      <c r="R28" s="43" t="n"/>
      <c r="S28" s="42" t="n"/>
      <c r="T28" s="42" t="n"/>
      <c r="U28" s="42" t="n"/>
      <c r="V28" s="42" t="n"/>
      <c r="W28" s="42" t="n"/>
      <c r="X28" s="43" t="n"/>
      <c r="Y28" s="43" t="n"/>
      <c r="Z28" s="42" t="n"/>
      <c r="AA28" s="42" t="n"/>
      <c r="AB28" s="42" t="n"/>
      <c r="AC28" s="42" t="n"/>
      <c r="AD28" s="42" t="n"/>
      <c r="AE28" s="43" t="n"/>
      <c r="AF28" s="43" t="n"/>
      <c r="AG28" s="42" t="n"/>
      <c r="AH28" s="42" t="n"/>
      <c r="AI28" s="42"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2" t="n"/>
      <c r="H29" s="42" t="n"/>
      <c r="I29" s="42" t="n"/>
      <c r="J29" s="43" t="n"/>
      <c r="K29" s="43" t="n"/>
      <c r="L29" s="42" t="n"/>
      <c r="M29" s="42" t="n"/>
      <c r="N29" s="42" t="n"/>
      <c r="O29" s="42" t="n"/>
      <c r="P29" s="42" t="n"/>
      <c r="Q29" s="43" t="n"/>
      <c r="R29" s="43" t="n"/>
      <c r="S29" s="42" t="n"/>
      <c r="T29" s="42" t="n"/>
      <c r="U29" s="42" t="n"/>
      <c r="V29" s="42" t="n"/>
      <c r="W29" s="42" t="n"/>
      <c r="X29" s="43" t="n"/>
      <c r="Y29" s="43" t="n"/>
      <c r="Z29" s="42" t="n"/>
      <c r="AA29" s="42" t="n"/>
      <c r="AB29" s="42" t="n"/>
      <c r="AC29" s="42" t="n"/>
      <c r="AD29" s="42" t="n"/>
      <c r="AE29" s="43" t="n"/>
      <c r="AF29" s="43" t="n"/>
      <c r="AG29" s="42" t="n"/>
      <c r="AH29" s="42" t="n"/>
      <c r="AI29" s="42"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2" t="n"/>
      <c r="H30" s="42" t="n"/>
      <c r="I30" s="42" t="n"/>
      <c r="J30" s="43" t="n"/>
      <c r="K30" s="43" t="n"/>
      <c r="L30" s="42" t="n"/>
      <c r="M30" s="42" t="n"/>
      <c r="N30" s="42" t="n"/>
      <c r="O30" s="42" t="n"/>
      <c r="P30" s="42" t="n"/>
      <c r="Q30" s="43" t="n"/>
      <c r="R30" s="43" t="n"/>
      <c r="S30" s="42" t="n"/>
      <c r="T30" s="42" t="n"/>
      <c r="U30" s="42" t="n"/>
      <c r="V30" s="42" t="n"/>
      <c r="W30" s="42" t="n"/>
      <c r="X30" s="43" t="n"/>
      <c r="Y30" s="43" t="n"/>
      <c r="Z30" s="42" t="n"/>
      <c r="AA30" s="42" t="n"/>
      <c r="AB30" s="42" t="n"/>
      <c r="AC30" s="42" t="n"/>
      <c r="AD30" s="42" t="n"/>
      <c r="AE30" s="43" t="n"/>
      <c r="AF30" s="43" t="n"/>
      <c r="AG30" s="42" t="n"/>
      <c r="AH30" s="42" t="n"/>
      <c r="AI30" s="42"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2" t="n"/>
      <c r="H31" s="42" t="n"/>
      <c r="I31" s="42" t="n"/>
      <c r="J31" s="43" t="n"/>
      <c r="K31" s="43" t="n"/>
      <c r="L31" s="42" t="n"/>
      <c r="M31" s="42" t="n"/>
      <c r="N31" s="42" t="n"/>
      <c r="O31" s="42" t="n"/>
      <c r="P31" s="42" t="n"/>
      <c r="Q31" s="43" t="n"/>
      <c r="R31" s="43" t="n"/>
      <c r="S31" s="42" t="n"/>
      <c r="T31" s="42" t="n"/>
      <c r="U31" s="42" t="n"/>
      <c r="V31" s="42" t="n"/>
      <c r="W31" s="42" t="n"/>
      <c r="X31" s="43" t="n"/>
      <c r="Y31" s="43" t="n"/>
      <c r="Z31" s="42" t="n"/>
      <c r="AA31" s="42" t="n"/>
      <c r="AB31" s="42" t="n"/>
      <c r="AC31" s="42" t="n"/>
      <c r="AD31" s="42" t="n"/>
      <c r="AE31" s="43" t="n"/>
      <c r="AF31" s="43" t="n"/>
      <c r="AG31" s="42" t="n"/>
      <c r="AH31" s="42" t="n"/>
      <c r="AI31" s="42"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2" t="n"/>
      <c r="H32" s="42" t="n"/>
      <c r="I32" s="42" t="n"/>
      <c r="J32" s="43" t="n"/>
      <c r="K32" s="43" t="n"/>
      <c r="L32" s="42" t="n"/>
      <c r="M32" s="42" t="n"/>
      <c r="N32" s="42" t="n"/>
      <c r="O32" s="42" t="n"/>
      <c r="P32" s="42" t="n"/>
      <c r="Q32" s="43" t="n"/>
      <c r="R32" s="43" t="n"/>
      <c r="S32" s="42" t="n"/>
      <c r="T32" s="42" t="n"/>
      <c r="U32" s="42" t="n"/>
      <c r="V32" s="42" t="n"/>
      <c r="W32" s="42" t="n"/>
      <c r="X32" s="43" t="n"/>
      <c r="Y32" s="43" t="n"/>
      <c r="Z32" s="42" t="n"/>
      <c r="AA32" s="42" t="n"/>
      <c r="AB32" s="42" t="n"/>
      <c r="AC32" s="42" t="n"/>
      <c r="AD32" s="42" t="n"/>
      <c r="AE32" s="43" t="n"/>
      <c r="AF32" s="43" t="n"/>
      <c r="AG32" s="42" t="n"/>
      <c r="AH32" s="42" t="n"/>
      <c r="AI32" s="42"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2" t="n"/>
      <c r="H33" s="42" t="n"/>
      <c r="I33" s="42" t="n"/>
      <c r="J33" s="43" t="n"/>
      <c r="K33" s="43" t="n"/>
      <c r="L33" s="42" t="n"/>
      <c r="M33" s="42" t="n"/>
      <c r="N33" s="42" t="n"/>
      <c r="O33" s="42" t="n"/>
      <c r="P33" s="42" t="n"/>
      <c r="Q33" s="43" t="n"/>
      <c r="R33" s="43" t="n"/>
      <c r="S33" s="42" t="n"/>
      <c r="T33" s="42" t="n"/>
      <c r="U33" s="42" t="n"/>
      <c r="V33" s="42" t="n"/>
      <c r="W33" s="42" t="n"/>
      <c r="X33" s="43" t="n"/>
      <c r="Y33" s="43" t="n"/>
      <c r="Z33" s="42" t="n"/>
      <c r="AA33" s="42" t="n"/>
      <c r="AB33" s="42" t="n"/>
      <c r="AC33" s="42" t="n"/>
      <c r="AD33" s="42" t="n"/>
      <c r="AE33" s="43" t="n"/>
      <c r="AF33" s="43" t="n"/>
      <c r="AG33" s="42" t="n"/>
      <c r="AH33" s="42" t="n"/>
      <c r="AI33" s="42"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2" t="n"/>
      <c r="H34" s="42" t="n"/>
      <c r="I34" s="42" t="n"/>
      <c r="J34" s="43" t="n"/>
      <c r="K34" s="43" t="n"/>
      <c r="L34" s="42" t="n"/>
      <c r="M34" s="42" t="n"/>
      <c r="N34" s="42" t="n"/>
      <c r="O34" s="42" t="n"/>
      <c r="P34" s="42" t="n"/>
      <c r="Q34" s="43" t="n"/>
      <c r="R34" s="43" t="n"/>
      <c r="S34" s="42" t="n"/>
      <c r="T34" s="42" t="n"/>
      <c r="U34" s="42" t="n"/>
      <c r="V34" s="42" t="n"/>
      <c r="W34" s="42" t="n"/>
      <c r="X34" s="43" t="n"/>
      <c r="Y34" s="43" t="n"/>
      <c r="Z34" s="42" t="n"/>
      <c r="AA34" s="42" t="n"/>
      <c r="AB34" s="42" t="n"/>
      <c r="AC34" s="42" t="n"/>
      <c r="AD34" s="42" t="n"/>
      <c r="AE34" s="43" t="n"/>
      <c r="AF34" s="43" t="n"/>
      <c r="AG34" s="42" t="n"/>
      <c r="AH34" s="42" t="n"/>
      <c r="AI34" s="42"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2" t="n"/>
      <c r="H35" s="42" t="n"/>
      <c r="I35" s="42" t="n"/>
      <c r="J35" s="43" t="n"/>
      <c r="K35" s="43" t="n"/>
      <c r="L35" s="42" t="n"/>
      <c r="M35" s="42" t="n"/>
      <c r="N35" s="42" t="n"/>
      <c r="O35" s="42" t="n"/>
      <c r="P35" s="42" t="n"/>
      <c r="Q35" s="43" t="n"/>
      <c r="R35" s="43" t="n"/>
      <c r="S35" s="42" t="n"/>
      <c r="T35" s="42" t="n"/>
      <c r="U35" s="42" t="n"/>
      <c r="V35" s="42" t="n"/>
      <c r="W35" s="42" t="n"/>
      <c r="X35" s="43" t="n"/>
      <c r="Y35" s="43" t="n"/>
      <c r="Z35" s="42" t="n"/>
      <c r="AA35" s="42" t="n"/>
      <c r="AB35" s="42" t="n"/>
      <c r="AC35" s="42" t="n"/>
      <c r="AD35" s="42" t="n"/>
      <c r="AE35" s="43" t="n"/>
      <c r="AF35" s="43" t="n"/>
      <c r="AG35" s="42" t="n"/>
      <c r="AH35" s="42" t="n"/>
      <c r="AI35" s="42"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2" t="n"/>
      <c r="H36" s="42" t="n"/>
      <c r="I36" s="42" t="n"/>
      <c r="J36" s="43" t="n"/>
      <c r="K36" s="43" t="n"/>
      <c r="L36" s="42" t="n"/>
      <c r="M36" s="42" t="n"/>
      <c r="N36" s="42" t="n"/>
      <c r="O36" s="42" t="n"/>
      <c r="P36" s="42" t="n"/>
      <c r="Q36" s="43" t="n"/>
      <c r="R36" s="43" t="n"/>
      <c r="S36" s="42" t="n"/>
      <c r="T36" s="42" t="n"/>
      <c r="U36" s="42" t="n"/>
      <c r="V36" s="42" t="n"/>
      <c r="W36" s="42" t="n"/>
      <c r="X36" s="43" t="n"/>
      <c r="Y36" s="43" t="n"/>
      <c r="Z36" s="42" t="n"/>
      <c r="AA36" s="42" t="n"/>
      <c r="AB36" s="42" t="n"/>
      <c r="AC36" s="42" t="n"/>
      <c r="AD36" s="42" t="n"/>
      <c r="AE36" s="43" t="n"/>
      <c r="AF36" s="43" t="n"/>
      <c r="AG36" s="42" t="n"/>
      <c r="AH36" s="42" t="n"/>
      <c r="AI36" s="42"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2" t="n"/>
      <c r="H37" s="42" t="n"/>
      <c r="I37" s="42" t="n"/>
      <c r="J37" s="43" t="n"/>
      <c r="K37" s="43" t="n"/>
      <c r="L37" s="42" t="n"/>
      <c r="M37" s="42" t="n"/>
      <c r="N37" s="42" t="n"/>
      <c r="O37" s="42" t="n"/>
      <c r="P37" s="42" t="n"/>
      <c r="Q37" s="43" t="n"/>
      <c r="R37" s="43" t="n"/>
      <c r="S37" s="42" t="n"/>
      <c r="T37" s="42" t="n"/>
      <c r="U37" s="42" t="n"/>
      <c r="V37" s="42" t="n"/>
      <c r="W37" s="42" t="n"/>
      <c r="X37" s="43" t="n"/>
      <c r="Y37" s="43" t="n"/>
      <c r="Z37" s="42" t="n"/>
      <c r="AA37" s="42" t="n"/>
      <c r="AB37" s="42" t="n"/>
      <c r="AC37" s="42" t="n"/>
      <c r="AD37" s="42" t="n"/>
      <c r="AE37" s="43" t="n"/>
      <c r="AF37" s="43" t="n"/>
      <c r="AG37" s="42" t="n"/>
      <c r="AH37" s="42" t="n"/>
      <c r="AI37" s="42"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2" t="n"/>
      <c r="H38" s="42" t="n"/>
      <c r="I38" s="42" t="n"/>
      <c r="J38" s="43" t="n"/>
      <c r="K38" s="43" t="n"/>
      <c r="L38" s="42" t="n"/>
      <c r="M38" s="42" t="n"/>
      <c r="N38" s="42" t="n"/>
      <c r="O38" s="42" t="n"/>
      <c r="P38" s="42" t="n"/>
      <c r="Q38" s="43" t="n"/>
      <c r="R38" s="43" t="n"/>
      <c r="S38" s="42" t="n"/>
      <c r="T38" s="42" t="n"/>
      <c r="U38" s="42" t="n"/>
      <c r="V38" s="42" t="n"/>
      <c r="W38" s="42" t="n"/>
      <c r="X38" s="43" t="n"/>
      <c r="Y38" s="43" t="n"/>
      <c r="Z38" s="42" t="n"/>
      <c r="AA38" s="42" t="n"/>
      <c r="AB38" s="42" t="n"/>
      <c r="AC38" s="42" t="n"/>
      <c r="AD38" s="42" t="n"/>
      <c r="AE38" s="43" t="n"/>
      <c r="AF38" s="43" t="n"/>
      <c r="AG38" s="42" t="n"/>
      <c r="AH38" s="42" t="n"/>
      <c r="AI38" s="42"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2" t="n"/>
      <c r="H39" s="42" t="n"/>
      <c r="I39" s="42" t="n"/>
      <c r="J39" s="43" t="n"/>
      <c r="K39" s="43" t="n"/>
      <c r="L39" s="42" t="n"/>
      <c r="M39" s="42" t="n"/>
      <c r="N39" s="42" t="n"/>
      <c r="O39" s="42" t="n"/>
      <c r="P39" s="42" t="n"/>
      <c r="Q39" s="43" t="n"/>
      <c r="R39" s="43" t="n"/>
      <c r="S39" s="42" t="n"/>
      <c r="T39" s="42" t="n"/>
      <c r="U39" s="42" t="n"/>
      <c r="V39" s="42" t="n"/>
      <c r="W39" s="42" t="n"/>
      <c r="X39" s="43" t="n"/>
      <c r="Y39" s="43" t="n"/>
      <c r="Z39" s="42" t="n"/>
      <c r="AA39" s="42" t="n"/>
      <c r="AB39" s="42" t="n"/>
      <c r="AC39" s="42" t="n"/>
      <c r="AD39" s="42" t="n"/>
      <c r="AE39" s="43" t="n"/>
      <c r="AF39" s="43" t="n"/>
      <c r="AG39" s="42" t="n"/>
      <c r="AH39" s="42" t="n"/>
      <c r="AI39" s="42"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2" t="n"/>
      <c r="H40" s="42" t="n"/>
      <c r="I40" s="42" t="n"/>
      <c r="J40" s="43" t="n"/>
      <c r="K40" s="43" t="n"/>
      <c r="L40" s="42" t="n"/>
      <c r="M40" s="42" t="n"/>
      <c r="N40" s="42" t="n"/>
      <c r="O40" s="42" t="n"/>
      <c r="P40" s="42" t="n"/>
      <c r="Q40" s="43" t="n"/>
      <c r="R40" s="43" t="n"/>
      <c r="S40" s="42" t="n"/>
      <c r="T40" s="42" t="n"/>
      <c r="U40" s="42" t="n"/>
      <c r="V40" s="42" t="n"/>
      <c r="W40" s="42" t="n"/>
      <c r="X40" s="43" t="n"/>
      <c r="Y40" s="43" t="n"/>
      <c r="Z40" s="42" t="n"/>
      <c r="AA40" s="42" t="n"/>
      <c r="AB40" s="42" t="n"/>
      <c r="AC40" s="42" t="n"/>
      <c r="AD40" s="42" t="n"/>
      <c r="AE40" s="43" t="n"/>
      <c r="AF40" s="43" t="n"/>
      <c r="AG40" s="42" t="n"/>
      <c r="AH40" s="42" t="n"/>
      <c r="AI40" s="42"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2" t="n"/>
      <c r="H41" s="42" t="n"/>
      <c r="I41" s="42" t="n"/>
      <c r="J41" s="43" t="n"/>
      <c r="K41" s="43" t="n"/>
      <c r="L41" s="42" t="n"/>
      <c r="M41" s="42" t="n"/>
      <c r="N41" s="42" t="n"/>
      <c r="O41" s="42" t="n"/>
      <c r="P41" s="42" t="n"/>
      <c r="Q41" s="43" t="n"/>
      <c r="R41" s="43" t="n"/>
      <c r="S41" s="42" t="n"/>
      <c r="T41" s="42" t="n"/>
      <c r="U41" s="42" t="n"/>
      <c r="V41" s="42" t="n"/>
      <c r="W41" s="42" t="n"/>
      <c r="X41" s="43" t="n"/>
      <c r="Y41" s="43" t="n"/>
      <c r="Z41" s="42" t="n"/>
      <c r="AA41" s="42" t="n"/>
      <c r="AB41" s="42" t="n"/>
      <c r="AC41" s="42" t="n"/>
      <c r="AD41" s="42" t="n"/>
      <c r="AE41" s="43" t="n"/>
      <c r="AF41" s="43" t="n"/>
      <c r="AG41" s="42" t="n"/>
      <c r="AH41" s="42" t="n"/>
      <c r="AI41" s="42"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2" t="n"/>
      <c r="H42" s="42" t="n"/>
      <c r="I42" s="42" t="n"/>
      <c r="J42" s="43" t="n"/>
      <c r="K42" s="43" t="n"/>
      <c r="L42" s="42" t="n"/>
      <c r="M42" s="42" t="n"/>
      <c r="N42" s="42" t="n"/>
      <c r="O42" s="42" t="n"/>
      <c r="P42" s="42" t="n"/>
      <c r="Q42" s="43" t="n"/>
      <c r="R42" s="43" t="n"/>
      <c r="S42" s="42" t="n"/>
      <c r="T42" s="42" t="n"/>
      <c r="U42" s="42" t="n"/>
      <c r="V42" s="42" t="n"/>
      <c r="W42" s="42" t="n"/>
      <c r="X42" s="43" t="n"/>
      <c r="Y42" s="43" t="n"/>
      <c r="Z42" s="42" t="n"/>
      <c r="AA42" s="42" t="n"/>
      <c r="AB42" s="42" t="n"/>
      <c r="AC42" s="42" t="n"/>
      <c r="AD42" s="42" t="n"/>
      <c r="AE42" s="43" t="n"/>
      <c r="AF42" s="43" t="n"/>
      <c r="AG42" s="42" t="n"/>
      <c r="AH42" s="42" t="n"/>
      <c r="AI42" s="42"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2" t="n"/>
      <c r="H43" s="42" t="n"/>
      <c r="I43" s="42" t="n"/>
      <c r="J43" s="43" t="n"/>
      <c r="K43" s="43" t="n"/>
      <c r="L43" s="42" t="n"/>
      <c r="M43" s="42" t="n"/>
      <c r="N43" s="42" t="n"/>
      <c r="O43" s="42" t="n"/>
      <c r="P43" s="42" t="n"/>
      <c r="Q43" s="43" t="n"/>
      <c r="R43" s="43" t="n"/>
      <c r="S43" s="42" t="n"/>
      <c r="T43" s="42" t="n"/>
      <c r="U43" s="42" t="n"/>
      <c r="V43" s="42" t="n"/>
      <c r="W43" s="42" t="n"/>
      <c r="X43" s="43" t="n"/>
      <c r="Y43" s="43" t="n"/>
      <c r="Z43" s="42" t="n"/>
      <c r="AA43" s="42" t="n"/>
      <c r="AB43" s="42" t="n"/>
      <c r="AC43" s="42" t="n"/>
      <c r="AD43" s="42" t="n"/>
      <c r="AE43" s="43" t="n"/>
      <c r="AF43" s="43" t="n"/>
      <c r="AG43" s="42" t="n"/>
      <c r="AH43" s="42" t="n"/>
      <c r="AI43" s="42"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2" t="n"/>
      <c r="H44" s="42" t="n"/>
      <c r="I44" s="42" t="n"/>
      <c r="J44" s="43" t="n"/>
      <c r="K44" s="43" t="n"/>
      <c r="L44" s="42" t="n"/>
      <c r="M44" s="42" t="n"/>
      <c r="N44" s="42" t="n"/>
      <c r="O44" s="42" t="n"/>
      <c r="P44" s="42" t="n"/>
      <c r="Q44" s="43" t="n"/>
      <c r="R44" s="43" t="n"/>
      <c r="S44" s="42" t="n"/>
      <c r="T44" s="42" t="n"/>
      <c r="U44" s="42" t="n"/>
      <c r="V44" s="42" t="n"/>
      <c r="W44" s="42" t="n"/>
      <c r="X44" s="43" t="n"/>
      <c r="Y44" s="43" t="n"/>
      <c r="Z44" s="42" t="n"/>
      <c r="AA44" s="42" t="n"/>
      <c r="AB44" s="42" t="n"/>
      <c r="AC44" s="42" t="n"/>
      <c r="AD44" s="42" t="n"/>
      <c r="AE44" s="43" t="n"/>
      <c r="AF44" s="43" t="n"/>
      <c r="AG44" s="42" t="n"/>
      <c r="AH44" s="42" t="n"/>
      <c r="AI44" s="42"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2" t="n"/>
      <c r="H45" s="42" t="n"/>
      <c r="I45" s="42" t="n"/>
      <c r="J45" s="43" t="n"/>
      <c r="K45" s="43" t="n"/>
      <c r="L45" s="42" t="n"/>
      <c r="M45" s="42" t="n"/>
      <c r="N45" s="42" t="n"/>
      <c r="O45" s="42" t="n"/>
      <c r="P45" s="42" t="n"/>
      <c r="Q45" s="43" t="n"/>
      <c r="R45" s="43" t="n"/>
      <c r="S45" s="42" t="n"/>
      <c r="T45" s="42" t="n"/>
      <c r="U45" s="42" t="n"/>
      <c r="V45" s="42" t="n"/>
      <c r="W45" s="42" t="n"/>
      <c r="X45" s="43" t="n"/>
      <c r="Y45" s="43" t="n"/>
      <c r="Z45" s="42" t="n"/>
      <c r="AA45" s="42" t="n"/>
      <c r="AB45" s="42" t="n"/>
      <c r="AC45" s="42" t="n"/>
      <c r="AD45" s="42" t="n"/>
      <c r="AE45" s="43" t="n"/>
      <c r="AF45" s="43" t="n"/>
      <c r="AG45" s="42" t="n"/>
      <c r="AH45" s="42" t="n"/>
      <c r="AI45" s="42"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2" t="n"/>
      <c r="H46" s="42" t="n"/>
      <c r="I46" s="42" t="n"/>
      <c r="J46" s="43" t="n"/>
      <c r="K46" s="43" t="n"/>
      <c r="L46" s="42" t="n"/>
      <c r="M46" s="42" t="n"/>
      <c r="N46" s="42" t="n"/>
      <c r="O46" s="42" t="n"/>
      <c r="P46" s="42" t="n"/>
      <c r="Q46" s="43" t="n"/>
      <c r="R46" s="43" t="n"/>
      <c r="S46" s="42" t="n"/>
      <c r="T46" s="42" t="n"/>
      <c r="U46" s="42" t="n"/>
      <c r="V46" s="42" t="n"/>
      <c r="W46" s="42" t="n"/>
      <c r="X46" s="43" t="n"/>
      <c r="Y46" s="43" t="n"/>
      <c r="Z46" s="42" t="n"/>
      <c r="AA46" s="42" t="n"/>
      <c r="AB46" s="42" t="n"/>
      <c r="AC46" s="42" t="n"/>
      <c r="AD46" s="42" t="n"/>
      <c r="AE46" s="43" t="n"/>
      <c r="AF46" s="43" t="n"/>
      <c r="AG46" s="42" t="n"/>
      <c r="AH46" s="42" t="n"/>
      <c r="AI46" s="42"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2" t="n"/>
      <c r="H47" s="42" t="n"/>
      <c r="I47" s="42" t="n"/>
      <c r="J47" s="43" t="n"/>
      <c r="K47" s="43" t="n"/>
      <c r="L47" s="42" t="n"/>
      <c r="M47" s="42" t="n"/>
      <c r="N47" s="42" t="n"/>
      <c r="O47" s="42" t="n"/>
      <c r="P47" s="42" t="n"/>
      <c r="Q47" s="43" t="n"/>
      <c r="R47" s="43" t="n"/>
      <c r="S47" s="42" t="n"/>
      <c r="T47" s="42" t="n"/>
      <c r="U47" s="42" t="n"/>
      <c r="V47" s="42" t="n"/>
      <c r="W47" s="42" t="n"/>
      <c r="X47" s="43" t="n"/>
      <c r="Y47" s="43" t="n"/>
      <c r="Z47" s="42" t="n"/>
      <c r="AA47" s="42" t="n"/>
      <c r="AB47" s="42" t="n"/>
      <c r="AC47" s="42" t="n"/>
      <c r="AD47" s="42" t="n"/>
      <c r="AE47" s="43" t="n"/>
      <c r="AF47" s="43" t="n"/>
      <c r="AG47" s="42" t="n"/>
      <c r="AH47" s="42" t="n"/>
      <c r="AI47" s="42"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2" t="n"/>
      <c r="H48" s="42" t="n"/>
      <c r="I48" s="42" t="n"/>
      <c r="J48" s="43" t="n"/>
      <c r="K48" s="43" t="n"/>
      <c r="L48" s="42" t="n"/>
      <c r="M48" s="42" t="n"/>
      <c r="N48" s="42" t="n"/>
      <c r="O48" s="42" t="n"/>
      <c r="P48" s="42" t="n"/>
      <c r="Q48" s="43" t="n"/>
      <c r="R48" s="43" t="n"/>
      <c r="S48" s="42" t="n"/>
      <c r="T48" s="42" t="n"/>
      <c r="U48" s="42" t="n"/>
      <c r="V48" s="42" t="n"/>
      <c r="W48" s="42" t="n"/>
      <c r="X48" s="43" t="n"/>
      <c r="Y48" s="43" t="n"/>
      <c r="Z48" s="42" t="n"/>
      <c r="AA48" s="42" t="n"/>
      <c r="AB48" s="42" t="n"/>
      <c r="AC48" s="42" t="n"/>
      <c r="AD48" s="42" t="n"/>
      <c r="AE48" s="43" t="n"/>
      <c r="AF48" s="43" t="n"/>
      <c r="AG48" s="42" t="n"/>
      <c r="AH48" s="42" t="n"/>
      <c r="AI48" s="42"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2" t="n"/>
      <c r="H49" s="42" t="n"/>
      <c r="I49" s="42" t="n"/>
      <c r="J49" s="43" t="n"/>
      <c r="K49" s="43" t="n"/>
      <c r="L49" s="42" t="n"/>
      <c r="M49" s="42" t="n"/>
      <c r="N49" s="42" t="n"/>
      <c r="O49" s="42" t="n"/>
      <c r="P49" s="42" t="n"/>
      <c r="Q49" s="43" t="n"/>
      <c r="R49" s="43" t="n"/>
      <c r="S49" s="42" t="n"/>
      <c r="T49" s="42" t="n"/>
      <c r="U49" s="42" t="n"/>
      <c r="V49" s="42" t="n"/>
      <c r="W49" s="42" t="n"/>
      <c r="X49" s="43" t="n"/>
      <c r="Y49" s="43" t="n"/>
      <c r="Z49" s="42" t="n"/>
      <c r="AA49" s="42" t="n"/>
      <c r="AB49" s="42" t="n"/>
      <c r="AC49" s="42" t="n"/>
      <c r="AD49" s="42" t="n"/>
      <c r="AE49" s="43" t="n"/>
      <c r="AF49" s="43" t="n"/>
      <c r="AG49" s="42" t="n"/>
      <c r="AH49" s="42" t="n"/>
      <c r="AI49" s="42"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2" t="n"/>
      <c r="H50" s="42" t="n"/>
      <c r="I50" s="42" t="n"/>
      <c r="J50" s="43" t="n"/>
      <c r="K50" s="43" t="n"/>
      <c r="L50" s="42" t="n"/>
      <c r="M50" s="42" t="n"/>
      <c r="N50" s="42" t="n"/>
      <c r="O50" s="42" t="n"/>
      <c r="P50" s="42" t="n"/>
      <c r="Q50" s="43" t="n"/>
      <c r="R50" s="43" t="n"/>
      <c r="S50" s="42" t="n"/>
      <c r="T50" s="42" t="n"/>
      <c r="U50" s="42" t="n"/>
      <c r="V50" s="42" t="n"/>
      <c r="W50" s="42" t="n"/>
      <c r="X50" s="43" t="n"/>
      <c r="Y50" s="43" t="n"/>
      <c r="Z50" s="42" t="n"/>
      <c r="AA50" s="42" t="n"/>
      <c r="AB50" s="42" t="n"/>
      <c r="AC50" s="42" t="n"/>
      <c r="AD50" s="42" t="n"/>
      <c r="AE50" s="43" t="n"/>
      <c r="AF50" s="43" t="n"/>
      <c r="AG50" s="42" t="n"/>
      <c r="AH50" s="42" t="n"/>
      <c r="AI50" s="42"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2" t="n"/>
      <c r="H51" s="42" t="n"/>
      <c r="I51" s="42" t="n"/>
      <c r="J51" s="43" t="n"/>
      <c r="K51" s="43" t="n"/>
      <c r="L51" s="42" t="n"/>
      <c r="M51" s="42" t="n"/>
      <c r="N51" s="42" t="n"/>
      <c r="O51" s="42" t="n"/>
      <c r="P51" s="42" t="n"/>
      <c r="Q51" s="43" t="n"/>
      <c r="R51" s="43" t="n"/>
      <c r="S51" s="42" t="n"/>
      <c r="T51" s="42" t="n"/>
      <c r="U51" s="42" t="n"/>
      <c r="V51" s="42" t="n"/>
      <c r="W51" s="42" t="n"/>
      <c r="X51" s="43" t="n"/>
      <c r="Y51" s="43" t="n"/>
      <c r="Z51" s="42" t="n"/>
      <c r="AA51" s="42" t="n"/>
      <c r="AB51" s="42" t="n"/>
      <c r="AC51" s="42" t="n"/>
      <c r="AD51" s="42" t="n"/>
      <c r="AE51" s="43" t="n"/>
      <c r="AF51" s="43" t="n"/>
      <c r="AG51" s="42" t="n"/>
      <c r="AH51" s="42" t="n"/>
      <c r="AI51" s="42"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2" t="n"/>
      <c r="H52" s="42" t="n"/>
      <c r="I52" s="42" t="n"/>
      <c r="J52" s="43" t="n"/>
      <c r="K52" s="43" t="n"/>
      <c r="L52" s="42" t="n"/>
      <c r="M52" s="42" t="n"/>
      <c r="N52" s="42" t="n"/>
      <c r="O52" s="42" t="n"/>
      <c r="P52" s="42" t="n"/>
      <c r="Q52" s="43" t="n"/>
      <c r="R52" s="43" t="n"/>
      <c r="S52" s="42" t="n"/>
      <c r="T52" s="42" t="n"/>
      <c r="U52" s="42" t="n"/>
      <c r="V52" s="42" t="n"/>
      <c r="W52" s="42" t="n"/>
      <c r="X52" s="43" t="n"/>
      <c r="Y52" s="43" t="n"/>
      <c r="Z52" s="42" t="n"/>
      <c r="AA52" s="42" t="n"/>
      <c r="AB52" s="42" t="n"/>
      <c r="AC52" s="42" t="n"/>
      <c r="AD52" s="42" t="n"/>
      <c r="AE52" s="43" t="n"/>
      <c r="AF52" s="43" t="n"/>
      <c r="AG52" s="42" t="n"/>
      <c r="AH52" s="42" t="n"/>
      <c r="AI52" s="42"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2" t="n"/>
      <c r="H53" s="42" t="n"/>
      <c r="I53" s="42" t="n"/>
      <c r="J53" s="43" t="n"/>
      <c r="K53" s="43" t="n"/>
      <c r="L53" s="42" t="n"/>
      <c r="M53" s="42" t="n"/>
      <c r="N53" s="42" t="n"/>
      <c r="O53" s="42" t="n"/>
      <c r="P53" s="42" t="n"/>
      <c r="Q53" s="43" t="n"/>
      <c r="R53" s="43" t="n"/>
      <c r="S53" s="42" t="n"/>
      <c r="T53" s="42" t="n"/>
      <c r="U53" s="42" t="n"/>
      <c r="V53" s="42" t="n"/>
      <c r="W53" s="42" t="n"/>
      <c r="X53" s="43" t="n"/>
      <c r="Y53" s="43" t="n"/>
      <c r="Z53" s="42" t="n"/>
      <c r="AA53" s="42" t="n"/>
      <c r="AB53" s="42" t="n"/>
      <c r="AC53" s="42" t="n"/>
      <c r="AD53" s="42" t="n"/>
      <c r="AE53" s="43" t="n"/>
      <c r="AF53" s="43" t="n"/>
      <c r="AG53" s="42" t="n"/>
      <c r="AH53" s="42" t="n"/>
      <c r="AI53" s="42"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2" t="n"/>
      <c r="H54" s="42" t="n"/>
      <c r="I54" s="42" t="n"/>
      <c r="J54" s="43" t="n"/>
      <c r="K54" s="43" t="n"/>
      <c r="L54" s="42" t="n"/>
      <c r="M54" s="42" t="n"/>
      <c r="N54" s="42" t="n"/>
      <c r="O54" s="42" t="n"/>
      <c r="P54" s="42" t="n"/>
      <c r="Q54" s="43" t="n"/>
      <c r="R54" s="43" t="n"/>
      <c r="S54" s="42" t="n"/>
      <c r="T54" s="42" t="n"/>
      <c r="U54" s="42" t="n"/>
      <c r="V54" s="42" t="n"/>
      <c r="W54" s="42" t="n"/>
      <c r="X54" s="43" t="n"/>
      <c r="Y54" s="43" t="n"/>
      <c r="Z54" s="42" t="n"/>
      <c r="AA54" s="42" t="n"/>
      <c r="AB54" s="42" t="n"/>
      <c r="AC54" s="42" t="n"/>
      <c r="AD54" s="42" t="n"/>
      <c r="AE54" s="43" t="n"/>
      <c r="AF54" s="43" t="n"/>
      <c r="AG54" s="42" t="n"/>
      <c r="AH54" s="42" t="n"/>
      <c r="AI54" s="42"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2" t="n"/>
      <c r="H55" s="42" t="n"/>
      <c r="I55" s="42" t="n"/>
      <c r="J55" s="43" t="n"/>
      <c r="K55" s="43" t="n"/>
      <c r="L55" s="42" t="n"/>
      <c r="M55" s="42" t="n"/>
      <c r="N55" s="42" t="n"/>
      <c r="O55" s="42" t="n"/>
      <c r="P55" s="42" t="n"/>
      <c r="Q55" s="43" t="n"/>
      <c r="R55" s="43" t="n"/>
      <c r="S55" s="42" t="n"/>
      <c r="T55" s="42" t="n"/>
      <c r="U55" s="42" t="n"/>
      <c r="V55" s="42" t="n"/>
      <c r="W55" s="42" t="n"/>
      <c r="X55" s="43" t="n"/>
      <c r="Y55" s="43" t="n"/>
      <c r="Z55" s="42" t="n"/>
      <c r="AA55" s="42" t="n"/>
      <c r="AB55" s="42" t="n"/>
      <c r="AC55" s="42" t="n"/>
      <c r="AD55" s="42" t="n"/>
      <c r="AE55" s="43" t="n"/>
      <c r="AF55" s="43" t="n"/>
      <c r="AG55" s="42" t="n"/>
      <c r="AH55" s="42" t="n"/>
      <c r="AI55" s="42"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2" t="n"/>
      <c r="H56" s="42" t="n"/>
      <c r="I56" s="42" t="n"/>
      <c r="J56" s="43" t="n"/>
      <c r="K56" s="43" t="n"/>
      <c r="L56" s="42" t="n"/>
      <c r="M56" s="42" t="n"/>
      <c r="N56" s="42" t="n"/>
      <c r="O56" s="42" t="n"/>
      <c r="P56" s="42" t="n"/>
      <c r="Q56" s="43" t="n"/>
      <c r="R56" s="43" t="n"/>
      <c r="S56" s="42" t="n"/>
      <c r="T56" s="42" t="n"/>
      <c r="U56" s="42" t="n"/>
      <c r="V56" s="42" t="n"/>
      <c r="W56" s="42" t="n"/>
      <c r="X56" s="43" t="n"/>
      <c r="Y56" s="43" t="n"/>
      <c r="Z56" s="42" t="n"/>
      <c r="AA56" s="42" t="n"/>
      <c r="AB56" s="42" t="n"/>
      <c r="AC56" s="42" t="n"/>
      <c r="AD56" s="42" t="n"/>
      <c r="AE56" s="43" t="n"/>
      <c r="AF56" s="43" t="n"/>
      <c r="AG56" s="42" t="n"/>
      <c r="AH56" s="42" t="n"/>
      <c r="AI56" s="42"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2" t="n"/>
      <c r="H57" s="42" t="n"/>
      <c r="I57" s="42" t="n"/>
      <c r="J57" s="43" t="n"/>
      <c r="K57" s="43" t="n"/>
      <c r="L57" s="42" t="n"/>
      <c r="M57" s="42" t="n"/>
      <c r="N57" s="42" t="n"/>
      <c r="O57" s="42" t="n"/>
      <c r="P57" s="42" t="n"/>
      <c r="Q57" s="43" t="n"/>
      <c r="R57" s="43" t="n"/>
      <c r="S57" s="42" t="n"/>
      <c r="T57" s="42" t="n"/>
      <c r="U57" s="42" t="n"/>
      <c r="V57" s="42" t="n"/>
      <c r="W57" s="42" t="n"/>
      <c r="X57" s="43" t="n"/>
      <c r="Y57" s="43" t="n"/>
      <c r="Z57" s="42" t="n"/>
      <c r="AA57" s="42" t="n"/>
      <c r="AB57" s="42" t="n"/>
      <c r="AC57" s="42" t="n"/>
      <c r="AD57" s="42" t="n"/>
      <c r="AE57" s="43" t="n"/>
      <c r="AF57" s="43" t="n"/>
      <c r="AG57" s="42" t="n"/>
      <c r="AH57" s="42" t="n"/>
      <c r="AI57" s="42"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2" t="n"/>
      <c r="H58" s="42" t="n"/>
      <c r="I58" s="42" t="n"/>
      <c r="J58" s="43" t="n"/>
      <c r="K58" s="43" t="n"/>
      <c r="L58" s="42" t="n"/>
      <c r="M58" s="42" t="n"/>
      <c r="N58" s="42" t="n"/>
      <c r="O58" s="42" t="n"/>
      <c r="P58" s="42" t="n"/>
      <c r="Q58" s="43" t="n"/>
      <c r="R58" s="43" t="n"/>
      <c r="S58" s="42" t="n"/>
      <c r="T58" s="42" t="n"/>
      <c r="U58" s="42" t="n"/>
      <c r="V58" s="42" t="n"/>
      <c r="W58" s="42" t="n"/>
      <c r="X58" s="43" t="n"/>
      <c r="Y58" s="43" t="n"/>
      <c r="Z58" s="42" t="n"/>
      <c r="AA58" s="42" t="n"/>
      <c r="AB58" s="42" t="n"/>
      <c r="AC58" s="42" t="n"/>
      <c r="AD58" s="42" t="n"/>
      <c r="AE58" s="43" t="n"/>
      <c r="AF58" s="43" t="n"/>
      <c r="AG58" s="42" t="n"/>
      <c r="AH58" s="42" t="n"/>
      <c r="AI58" s="42"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2" t="n"/>
      <c r="H59" s="42" t="n"/>
      <c r="I59" s="42" t="n"/>
      <c r="J59" s="43" t="n"/>
      <c r="K59" s="43" t="n"/>
      <c r="L59" s="42" t="n"/>
      <c r="M59" s="42" t="n"/>
      <c r="N59" s="42" t="n"/>
      <c r="O59" s="42" t="n"/>
      <c r="P59" s="42" t="n"/>
      <c r="Q59" s="43" t="n"/>
      <c r="R59" s="43" t="n"/>
      <c r="S59" s="42" t="n"/>
      <c r="T59" s="42" t="n"/>
      <c r="U59" s="42" t="n"/>
      <c r="V59" s="42" t="n"/>
      <c r="W59" s="42" t="n"/>
      <c r="X59" s="43" t="n"/>
      <c r="Y59" s="43" t="n"/>
      <c r="Z59" s="42" t="n"/>
      <c r="AA59" s="42" t="n"/>
      <c r="AB59" s="42" t="n"/>
      <c r="AC59" s="42" t="n"/>
      <c r="AD59" s="42" t="n"/>
      <c r="AE59" s="43" t="n"/>
      <c r="AF59" s="43" t="n"/>
      <c r="AG59" s="42" t="n"/>
      <c r="AH59" s="42" t="n"/>
      <c r="AI59" s="42"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2" t="n"/>
      <c r="H60" s="42" t="n"/>
      <c r="I60" s="42" t="n"/>
      <c r="J60" s="43" t="n"/>
      <c r="K60" s="43" t="n"/>
      <c r="L60" s="42" t="n"/>
      <c r="M60" s="42" t="n"/>
      <c r="N60" s="42" t="n"/>
      <c r="O60" s="42" t="n"/>
      <c r="P60" s="42" t="n"/>
      <c r="Q60" s="43" t="n"/>
      <c r="R60" s="43" t="n"/>
      <c r="S60" s="42" t="n"/>
      <c r="T60" s="42" t="n"/>
      <c r="U60" s="42" t="n"/>
      <c r="V60" s="42" t="n"/>
      <c r="W60" s="42" t="n"/>
      <c r="X60" s="43" t="n"/>
      <c r="Y60" s="43" t="n"/>
      <c r="Z60" s="42" t="n"/>
      <c r="AA60" s="42" t="n"/>
      <c r="AB60" s="42" t="n"/>
      <c r="AC60" s="42" t="n"/>
      <c r="AD60" s="42" t="n"/>
      <c r="AE60" s="43" t="n"/>
      <c r="AF60" s="43" t="n"/>
      <c r="AG60" s="42" t="n"/>
      <c r="AH60" s="42" t="n"/>
      <c r="AI60" s="42"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2" t="n"/>
      <c r="H61" s="42" t="n"/>
      <c r="I61" s="42" t="n"/>
      <c r="J61" s="43" t="n"/>
      <c r="K61" s="43" t="n"/>
      <c r="L61" s="42" t="n"/>
      <c r="M61" s="42" t="n"/>
      <c r="N61" s="42" t="n"/>
      <c r="O61" s="42" t="n"/>
      <c r="P61" s="42" t="n"/>
      <c r="Q61" s="43" t="n"/>
      <c r="R61" s="43" t="n"/>
      <c r="S61" s="42" t="n"/>
      <c r="T61" s="42" t="n"/>
      <c r="U61" s="42" t="n"/>
      <c r="V61" s="42" t="n"/>
      <c r="W61" s="42" t="n"/>
      <c r="X61" s="43" t="n"/>
      <c r="Y61" s="43" t="n"/>
      <c r="Z61" s="42" t="n"/>
      <c r="AA61" s="42" t="n"/>
      <c r="AB61" s="42" t="n"/>
      <c r="AC61" s="42" t="n"/>
      <c r="AD61" s="42" t="n"/>
      <c r="AE61" s="43" t="n"/>
      <c r="AF61" s="43" t="n"/>
      <c r="AG61" s="42" t="n"/>
      <c r="AH61" s="42" t="n"/>
      <c r="AI61" s="42"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2" t="n"/>
      <c r="H62" s="42" t="n"/>
      <c r="I62" s="42" t="n"/>
      <c r="J62" s="43" t="n"/>
      <c r="K62" s="43" t="n"/>
      <c r="L62" s="42" t="n"/>
      <c r="M62" s="42" t="n"/>
      <c r="N62" s="42" t="n"/>
      <c r="O62" s="42" t="n"/>
      <c r="P62" s="42" t="n"/>
      <c r="Q62" s="43" t="n"/>
      <c r="R62" s="43" t="n"/>
      <c r="S62" s="42" t="n"/>
      <c r="T62" s="42" t="n"/>
      <c r="U62" s="42" t="n"/>
      <c r="V62" s="42" t="n"/>
      <c r="W62" s="42" t="n"/>
      <c r="X62" s="43" t="n"/>
      <c r="Y62" s="43" t="n"/>
      <c r="Z62" s="42" t="n"/>
      <c r="AA62" s="42" t="n"/>
      <c r="AB62" s="42" t="n"/>
      <c r="AC62" s="42" t="n"/>
      <c r="AD62" s="42" t="n"/>
      <c r="AE62" s="43" t="n"/>
      <c r="AF62" s="43" t="n"/>
      <c r="AG62" s="42" t="n"/>
      <c r="AH62" s="42" t="n"/>
      <c r="AI62" s="42"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2" t="n"/>
      <c r="H63" s="42" t="n"/>
      <c r="I63" s="42" t="n"/>
      <c r="J63" s="43" t="n"/>
      <c r="K63" s="43" t="n"/>
      <c r="L63" s="42" t="n"/>
      <c r="M63" s="42" t="n"/>
      <c r="N63" s="42" t="n"/>
      <c r="O63" s="42" t="n"/>
      <c r="P63" s="42" t="n"/>
      <c r="Q63" s="43" t="n"/>
      <c r="R63" s="43" t="n"/>
      <c r="S63" s="42" t="n"/>
      <c r="T63" s="42" t="n"/>
      <c r="U63" s="42" t="n"/>
      <c r="V63" s="42" t="n"/>
      <c r="W63" s="42" t="n"/>
      <c r="X63" s="43" t="n"/>
      <c r="Y63" s="43" t="n"/>
      <c r="Z63" s="42" t="n"/>
      <c r="AA63" s="42" t="n"/>
      <c r="AB63" s="42" t="n"/>
      <c r="AC63" s="42" t="n"/>
      <c r="AD63" s="42" t="n"/>
      <c r="AE63" s="43" t="n"/>
      <c r="AF63" s="43" t="n"/>
      <c r="AG63" s="42" t="n"/>
      <c r="AH63" s="42" t="n"/>
      <c r="AI63" s="42"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2" t="n"/>
      <c r="H64" s="42" t="n"/>
      <c r="I64" s="42" t="n"/>
      <c r="J64" s="43" t="n"/>
      <c r="K64" s="43" t="n"/>
      <c r="L64" s="42" t="n"/>
      <c r="M64" s="42" t="n"/>
      <c r="N64" s="42" t="n"/>
      <c r="O64" s="42" t="n"/>
      <c r="P64" s="42" t="n"/>
      <c r="Q64" s="43" t="n"/>
      <c r="R64" s="43" t="n"/>
      <c r="S64" s="42" t="n"/>
      <c r="T64" s="42" t="n"/>
      <c r="U64" s="42" t="n"/>
      <c r="V64" s="42" t="n"/>
      <c r="W64" s="42" t="n"/>
      <c r="X64" s="43" t="n"/>
      <c r="Y64" s="43" t="n"/>
      <c r="Z64" s="42" t="n"/>
      <c r="AA64" s="42" t="n"/>
      <c r="AB64" s="42" t="n"/>
      <c r="AC64" s="42" t="n"/>
      <c r="AD64" s="42" t="n"/>
      <c r="AE64" s="43" t="n"/>
      <c r="AF64" s="43" t="n"/>
      <c r="AG64" s="42" t="n"/>
      <c r="AH64" s="42" t="n"/>
      <c r="AI64" s="42"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2" t="n"/>
      <c r="H65" s="42" t="n"/>
      <c r="I65" s="42" t="n"/>
      <c r="J65" s="43" t="n"/>
      <c r="K65" s="43" t="n"/>
      <c r="L65" s="42" t="n"/>
      <c r="M65" s="42" t="n"/>
      <c r="N65" s="42" t="n"/>
      <c r="O65" s="42" t="n"/>
      <c r="P65" s="42" t="n"/>
      <c r="Q65" s="43" t="n"/>
      <c r="R65" s="43" t="n"/>
      <c r="S65" s="42" t="n"/>
      <c r="T65" s="42" t="n"/>
      <c r="U65" s="42" t="n"/>
      <c r="V65" s="42" t="n"/>
      <c r="W65" s="42" t="n"/>
      <c r="X65" s="43" t="n"/>
      <c r="Y65" s="43" t="n"/>
      <c r="Z65" s="42" t="n"/>
      <c r="AA65" s="42" t="n"/>
      <c r="AB65" s="42" t="n"/>
      <c r="AC65" s="42" t="n"/>
      <c r="AD65" s="42" t="n"/>
      <c r="AE65" s="43" t="n"/>
      <c r="AF65" s="43" t="n"/>
      <c r="AG65" s="42" t="n"/>
      <c r="AH65" s="42" t="n"/>
      <c r="AI65" s="42"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2" t="n"/>
      <c r="H66" s="42" t="n"/>
      <c r="I66" s="42" t="n"/>
      <c r="J66" s="43" t="n"/>
      <c r="K66" s="43" t="n"/>
      <c r="L66" s="42" t="n"/>
      <c r="M66" s="42" t="n"/>
      <c r="N66" s="42" t="n"/>
      <c r="O66" s="42" t="n"/>
      <c r="P66" s="42" t="n"/>
      <c r="Q66" s="43" t="n"/>
      <c r="R66" s="43" t="n"/>
      <c r="S66" s="42" t="n"/>
      <c r="T66" s="42" t="n"/>
      <c r="U66" s="42" t="n"/>
      <c r="V66" s="42" t="n"/>
      <c r="W66" s="42" t="n"/>
      <c r="X66" s="43" t="n"/>
      <c r="Y66" s="43" t="n"/>
      <c r="Z66" s="42" t="n"/>
      <c r="AA66" s="42" t="n"/>
      <c r="AB66" s="42" t="n"/>
      <c r="AC66" s="42" t="n"/>
      <c r="AD66" s="42" t="n"/>
      <c r="AE66" s="43" t="n"/>
      <c r="AF66" s="43" t="n"/>
      <c r="AG66" s="42" t="n"/>
      <c r="AH66" s="42" t="n"/>
      <c r="AI66" s="42"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5.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أبريل 2026  —  شركة أرمسترونج  |  فرع 10 رمضان  |  موقع التجمعات</t>
        </is>
      </c>
    </row>
    <row r="2" ht="24" customHeight="1">
      <c r="A2" s="22" t="inlineStr">
        <is>
          <t>أيام الشهر: 30    •    أيام المعيار: 26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6" t="n">
        <v>3</v>
      </c>
      <c r="H5" s="26" t="n">
        <v>4</v>
      </c>
      <c r="I5" s="25" t="n">
        <v>5</v>
      </c>
      <c r="J5" s="25" t="n">
        <v>6</v>
      </c>
      <c r="K5" s="25" t="n">
        <v>7</v>
      </c>
      <c r="L5" s="25" t="n">
        <v>8</v>
      </c>
      <c r="M5" s="25" t="n">
        <v>9</v>
      </c>
      <c r="N5" s="26" t="n">
        <v>10</v>
      </c>
      <c r="O5" s="26" t="n">
        <v>11</v>
      </c>
      <c r="P5" s="25" t="n">
        <v>12</v>
      </c>
      <c r="Q5" s="25" t="n">
        <v>13</v>
      </c>
      <c r="R5" s="25" t="n">
        <v>14</v>
      </c>
      <c r="S5" s="25" t="n">
        <v>15</v>
      </c>
      <c r="T5" s="25" t="n">
        <v>16</v>
      </c>
      <c r="U5" s="26" t="n">
        <v>17</v>
      </c>
      <c r="V5" s="26" t="n">
        <v>18</v>
      </c>
      <c r="W5" s="25" t="n">
        <v>19</v>
      </c>
      <c r="X5" s="25" t="n">
        <v>20</v>
      </c>
      <c r="Y5" s="25" t="n">
        <v>21</v>
      </c>
      <c r="Z5" s="25" t="n">
        <v>22</v>
      </c>
      <c r="AA5" s="25" t="n">
        <v>23</v>
      </c>
      <c r="AB5" s="26" t="n">
        <v>24</v>
      </c>
      <c r="AC5" s="27" t="n">
        <v>25</v>
      </c>
      <c r="AD5" s="25" t="n">
        <v>26</v>
      </c>
      <c r="AE5" s="25" t="n">
        <v>27</v>
      </c>
      <c r="AF5" s="25" t="n">
        <v>28</v>
      </c>
      <c r="AG5" s="25" t="n">
        <v>29</v>
      </c>
      <c r="AH5" s="25" t="n">
        <v>30</v>
      </c>
      <c r="AI5" s="60" t="inlineStr"/>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ر</t>
        </is>
      </c>
      <c r="F6" s="31" t="inlineStr">
        <is>
          <t>خ</t>
        </is>
      </c>
      <c r="G6" s="32" t="inlineStr">
        <is>
          <t>ج</t>
        </is>
      </c>
      <c r="H6" s="32" t="inlineStr">
        <is>
          <t>س</t>
        </is>
      </c>
      <c r="I6" s="31" t="inlineStr">
        <is>
          <t>أ</t>
        </is>
      </c>
      <c r="J6" s="31" t="inlineStr">
        <is>
          <t>ن</t>
        </is>
      </c>
      <c r="K6" s="31" t="inlineStr">
        <is>
          <t>ث</t>
        </is>
      </c>
      <c r="L6" s="31" t="inlineStr">
        <is>
          <t>ر</t>
        </is>
      </c>
      <c r="M6" s="31" t="inlineStr">
        <is>
          <t>خ</t>
        </is>
      </c>
      <c r="N6" s="32" t="inlineStr">
        <is>
          <t>ج</t>
        </is>
      </c>
      <c r="O6" s="32" t="inlineStr">
        <is>
          <t>س</t>
        </is>
      </c>
      <c r="P6" s="31" t="inlineStr">
        <is>
          <t>أ</t>
        </is>
      </c>
      <c r="Q6" s="31" t="inlineStr">
        <is>
          <t>ن</t>
        </is>
      </c>
      <c r="R6" s="31" t="inlineStr">
        <is>
          <t>ث</t>
        </is>
      </c>
      <c r="S6" s="31" t="inlineStr">
        <is>
          <t>ر</t>
        </is>
      </c>
      <c r="T6" s="31" t="inlineStr">
        <is>
          <t>خ</t>
        </is>
      </c>
      <c r="U6" s="32" t="inlineStr">
        <is>
          <t>ج</t>
        </is>
      </c>
      <c r="V6" s="32" t="inlineStr">
        <is>
          <t>س</t>
        </is>
      </c>
      <c r="W6" s="31" t="inlineStr">
        <is>
          <t>أ</t>
        </is>
      </c>
      <c r="X6" s="31" t="inlineStr">
        <is>
          <t>ن</t>
        </is>
      </c>
      <c r="Y6" s="31" t="inlineStr">
        <is>
          <t>ث</t>
        </is>
      </c>
      <c r="Z6" s="31" t="inlineStr">
        <is>
          <t>ر</t>
        </is>
      </c>
      <c r="AA6" s="31" t="inlineStr">
        <is>
          <t>خ</t>
        </is>
      </c>
      <c r="AB6" s="32" t="inlineStr">
        <is>
          <t>ج</t>
        </is>
      </c>
      <c r="AC6" s="33" t="inlineStr">
        <is>
          <t>س</t>
        </is>
      </c>
      <c r="AD6" s="31" t="inlineStr">
        <is>
          <t>أ</t>
        </is>
      </c>
      <c r="AE6" s="31" t="inlineStr">
        <is>
          <t>ن</t>
        </is>
      </c>
      <c r="AF6" s="31" t="inlineStr">
        <is>
          <t>ث</t>
        </is>
      </c>
      <c r="AG6" s="31" t="inlineStr">
        <is>
          <t>ر</t>
        </is>
      </c>
      <c r="AH6" s="31" t="inlineStr">
        <is>
          <t>خ</t>
        </is>
      </c>
      <c r="AI6" s="61" t="inlineStr"/>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IF(COUNTIFS(الإعدادات!$B$23:$B$60,4,الإعدادات!$C$23:$C$60,E$5)&gt;0,1,0)</f>
        <v/>
      </c>
      <c r="F7" s="37">
        <f>IF(COUNTIFS(الإعدادات!$B$23:$B$60,4,الإعدادات!$C$23:$C$60,F$5)&gt;0,1,0)</f>
        <v/>
      </c>
      <c r="G7" s="37">
        <f>IF(COUNTIFS(الإعدادات!$B$23:$B$60,4,الإعدادات!$C$23:$C$60,G$5)&gt;0,1,0)</f>
        <v/>
      </c>
      <c r="H7" s="37">
        <f>IF(COUNTIFS(الإعدادات!$B$23:$B$60,4,الإعدادات!$C$23:$C$60,H$5)&gt;0,1,0)</f>
        <v/>
      </c>
      <c r="I7" s="37">
        <f>IF(COUNTIFS(الإعدادات!$B$23:$B$60,4,الإعدادات!$C$23:$C$60,I$5)&gt;0,1,0)</f>
        <v/>
      </c>
      <c r="J7" s="37">
        <f>IF(COUNTIFS(الإعدادات!$B$23:$B$60,4,الإعدادات!$C$23:$C$60,J$5)&gt;0,1,0)</f>
        <v/>
      </c>
      <c r="K7" s="37">
        <f>IF(COUNTIFS(الإعدادات!$B$23:$B$60,4,الإعدادات!$C$23:$C$60,K$5)&gt;0,1,0)</f>
        <v/>
      </c>
      <c r="L7" s="37">
        <f>IF(COUNTIFS(الإعدادات!$B$23:$B$60,4,الإعدادات!$C$23:$C$60,L$5)&gt;0,1,0)</f>
        <v/>
      </c>
      <c r="M7" s="37">
        <f>IF(COUNTIFS(الإعدادات!$B$23:$B$60,4,الإعدادات!$C$23:$C$60,M$5)&gt;0,1,0)</f>
        <v/>
      </c>
      <c r="N7" s="37">
        <f>IF(COUNTIFS(الإعدادات!$B$23:$B$60,4,الإعدادات!$C$23:$C$60,N$5)&gt;0,1,0)</f>
        <v/>
      </c>
      <c r="O7" s="37">
        <f>IF(COUNTIFS(الإعدادات!$B$23:$B$60,4,الإعدادات!$C$23:$C$60,O$5)&gt;0,1,0)</f>
        <v/>
      </c>
      <c r="P7" s="37">
        <f>IF(COUNTIFS(الإعدادات!$B$23:$B$60,4,الإعدادات!$C$23:$C$60,P$5)&gt;0,1,0)</f>
        <v/>
      </c>
      <c r="Q7" s="37">
        <f>IF(COUNTIFS(الإعدادات!$B$23:$B$60,4,الإعدادات!$C$23:$C$60,Q$5)&gt;0,1,0)</f>
        <v/>
      </c>
      <c r="R7" s="37">
        <f>IF(COUNTIFS(الإعدادات!$B$23:$B$60,4,الإعدادات!$C$23:$C$60,R$5)&gt;0,1,0)</f>
        <v/>
      </c>
      <c r="S7" s="37">
        <f>IF(COUNTIFS(الإعدادات!$B$23:$B$60,4,الإعدادات!$C$23:$C$60,S$5)&gt;0,1,0)</f>
        <v/>
      </c>
      <c r="T7" s="37">
        <f>IF(COUNTIFS(الإعدادات!$B$23:$B$60,4,الإعدادات!$C$23:$C$60,T$5)&gt;0,1,0)</f>
        <v/>
      </c>
      <c r="U7" s="37">
        <f>IF(COUNTIFS(الإعدادات!$B$23:$B$60,4,الإعدادات!$C$23:$C$60,U$5)&gt;0,1,0)</f>
        <v/>
      </c>
      <c r="V7" s="37">
        <f>IF(COUNTIFS(الإعدادات!$B$23:$B$60,4,الإعدادات!$C$23:$C$60,V$5)&gt;0,1,0)</f>
        <v/>
      </c>
      <c r="W7" s="37">
        <f>IF(COUNTIFS(الإعدادات!$B$23:$B$60,4,الإعدادات!$C$23:$C$60,W$5)&gt;0,1,0)</f>
        <v/>
      </c>
      <c r="X7" s="37">
        <f>IF(COUNTIFS(الإعدادات!$B$23:$B$60,4,الإعدادات!$C$23:$C$60,X$5)&gt;0,1,0)</f>
        <v/>
      </c>
      <c r="Y7" s="37">
        <f>IF(COUNTIFS(الإعدادات!$B$23:$B$60,4,الإعدادات!$C$23:$C$60,Y$5)&gt;0,1,0)</f>
        <v/>
      </c>
      <c r="Z7" s="37">
        <f>IF(COUNTIFS(الإعدادات!$B$23:$B$60,4,الإعدادات!$C$23:$C$60,Z$5)&gt;0,1,0)</f>
        <v/>
      </c>
      <c r="AA7" s="37">
        <f>IF(COUNTIFS(الإعدادات!$B$23:$B$60,4,الإعدادات!$C$23:$C$60,AA$5)&gt;0,1,0)</f>
        <v/>
      </c>
      <c r="AB7" s="37">
        <f>IF(COUNTIFS(الإعدادات!$B$23:$B$60,4,الإعدادات!$C$23:$C$60,AB$5)&gt;0,1,0)</f>
        <v/>
      </c>
      <c r="AC7" s="38">
        <f>IF(COUNTIFS(الإعدادات!$B$23:$B$60,4,الإعدادات!$C$23:$C$60,AC$5)&gt;0,1,0)</f>
        <v/>
      </c>
      <c r="AD7" s="37">
        <f>IF(COUNTIFS(الإعدادات!$B$23:$B$60,4,الإعدادات!$C$23:$C$60,AD$5)&gt;0,1,0)</f>
        <v/>
      </c>
      <c r="AE7" s="37">
        <f>IF(COUNTIFS(الإعدادات!$B$23:$B$60,4,الإعدادات!$C$23:$C$60,AE$5)&gt;0,1,0)</f>
        <v/>
      </c>
      <c r="AF7" s="37">
        <f>IF(COUNTIFS(الإعدادات!$B$23:$B$60,4,الإعدادات!$C$23:$C$60,AF$5)&gt;0,1,0)</f>
        <v/>
      </c>
      <c r="AG7" s="37">
        <f>IF(COUNTIFS(الإعدادات!$B$23:$B$60,4,الإعدادات!$C$23:$C$60,AG$5)&gt;0,1,0)</f>
        <v/>
      </c>
      <c r="AH7" s="37">
        <f>IF(COUNTIFS(الإعدادات!$B$23:$B$60,4,الإعدادات!$C$23:$C$60,AH$5)&gt;0,1,0)</f>
        <v/>
      </c>
      <c r="AI7" s="62" t="n"/>
    </row>
    <row r="8" ht="20" customHeight="1">
      <c r="A8" s="39" t="n">
        <v>1</v>
      </c>
      <c r="B8" s="40" t="n">
        <v>1</v>
      </c>
      <c r="C8" s="41" t="inlineStr">
        <is>
          <t>صابر محمود محمد حسن</t>
        </is>
      </c>
      <c r="D8" s="39" t="inlineStr">
        <is>
          <t>SO</t>
        </is>
      </c>
      <c r="E8" s="42" t="n"/>
      <c r="F8" s="42" t="n"/>
      <c r="G8" s="43" t="n"/>
      <c r="H8" s="43" t="n"/>
      <c r="I8" s="42" t="n"/>
      <c r="J8" s="42" t="n"/>
      <c r="K8" s="42" t="n"/>
      <c r="L8" s="42" t="n"/>
      <c r="M8" s="42" t="n"/>
      <c r="N8" s="43" t="n"/>
      <c r="O8" s="43" t="n"/>
      <c r="P8" s="42" t="n"/>
      <c r="Q8" s="42" t="n"/>
      <c r="R8" s="42" t="n"/>
      <c r="S8" s="42" t="n"/>
      <c r="T8" s="42" t="n"/>
      <c r="U8" s="43" t="n"/>
      <c r="V8" s="43" t="n"/>
      <c r="W8" s="42" t="n"/>
      <c r="X8" s="42" t="n"/>
      <c r="Y8" s="42" t="n"/>
      <c r="Z8" s="42" t="n"/>
      <c r="AA8" s="42" t="n"/>
      <c r="AB8" s="43" t="n"/>
      <c r="AC8" s="44" t="n"/>
      <c r="AD8" s="42" t="n"/>
      <c r="AE8" s="42" t="n"/>
      <c r="AF8" s="42" t="n"/>
      <c r="AG8" s="42" t="n"/>
      <c r="AH8" s="42" t="n"/>
      <c r="AI8" s="6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3" t="n"/>
      <c r="H9" s="43" t="n"/>
      <c r="I9" s="42" t="n"/>
      <c r="J9" s="42" t="n"/>
      <c r="K9" s="42" t="n"/>
      <c r="L9" s="42" t="n"/>
      <c r="M9" s="42" t="n"/>
      <c r="N9" s="43" t="n"/>
      <c r="O9" s="43" t="n"/>
      <c r="P9" s="42" t="n"/>
      <c r="Q9" s="42" t="n"/>
      <c r="R9" s="42" t="n"/>
      <c r="S9" s="42" t="n"/>
      <c r="T9" s="42" t="n"/>
      <c r="U9" s="43" t="n"/>
      <c r="V9" s="43" t="n"/>
      <c r="W9" s="42" t="n"/>
      <c r="X9" s="42" t="n"/>
      <c r="Y9" s="42" t="n"/>
      <c r="Z9" s="42" t="n"/>
      <c r="AA9" s="42" t="n"/>
      <c r="AB9" s="43" t="n"/>
      <c r="AC9" s="44" t="n"/>
      <c r="AD9" s="42" t="n"/>
      <c r="AE9" s="42" t="n"/>
      <c r="AF9" s="42" t="n"/>
      <c r="AG9" s="42" t="n"/>
      <c r="AH9" s="42" t="n"/>
      <c r="AI9" s="6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3" t="n"/>
      <c r="H10" s="43" t="n"/>
      <c r="I10" s="42" t="n"/>
      <c r="J10" s="42" t="n"/>
      <c r="K10" s="42" t="n"/>
      <c r="L10" s="42" t="n"/>
      <c r="M10" s="42" t="n"/>
      <c r="N10" s="43" t="n"/>
      <c r="O10" s="43" t="n"/>
      <c r="P10" s="42" t="n"/>
      <c r="Q10" s="42" t="n"/>
      <c r="R10" s="42" t="n"/>
      <c r="S10" s="42" t="n"/>
      <c r="T10" s="42" t="n"/>
      <c r="U10" s="43" t="n"/>
      <c r="V10" s="43" t="n"/>
      <c r="W10" s="42" t="n"/>
      <c r="X10" s="42" t="n"/>
      <c r="Y10" s="42" t="n"/>
      <c r="Z10" s="42" t="n"/>
      <c r="AA10" s="42" t="n"/>
      <c r="AB10" s="43" t="n"/>
      <c r="AC10" s="44" t="n"/>
      <c r="AD10" s="42" t="n"/>
      <c r="AE10" s="42" t="n"/>
      <c r="AF10" s="42" t="n"/>
      <c r="AG10" s="42" t="n"/>
      <c r="AH10" s="42" t="n"/>
      <c r="AI10" s="6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3" t="n"/>
      <c r="H11" s="43" t="n"/>
      <c r="I11" s="42" t="n"/>
      <c r="J11" s="42" t="n"/>
      <c r="K11" s="42" t="n"/>
      <c r="L11" s="42" t="n"/>
      <c r="M11" s="42" t="n"/>
      <c r="N11" s="43" t="n"/>
      <c r="O11" s="43" t="n"/>
      <c r="P11" s="42" t="n"/>
      <c r="Q11" s="42" t="n"/>
      <c r="R11" s="42" t="n"/>
      <c r="S11" s="42" t="n"/>
      <c r="T11" s="42" t="n"/>
      <c r="U11" s="43" t="n"/>
      <c r="V11" s="43" t="n"/>
      <c r="W11" s="42" t="n"/>
      <c r="X11" s="42" t="n"/>
      <c r="Y11" s="42" t="n"/>
      <c r="Z11" s="42" t="n"/>
      <c r="AA11" s="42" t="n"/>
      <c r="AB11" s="43" t="n"/>
      <c r="AC11" s="44" t="n"/>
      <c r="AD11" s="42" t="n"/>
      <c r="AE11" s="42" t="n"/>
      <c r="AF11" s="42" t="n"/>
      <c r="AG11" s="42" t="n"/>
      <c r="AH11" s="42" t="n"/>
      <c r="AI11" s="6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3" t="n"/>
      <c r="H12" s="43" t="n"/>
      <c r="I12" s="42" t="n"/>
      <c r="J12" s="42" t="n"/>
      <c r="K12" s="42" t="n"/>
      <c r="L12" s="42" t="n"/>
      <c r="M12" s="42" t="n"/>
      <c r="N12" s="43" t="n"/>
      <c r="O12" s="43" t="n"/>
      <c r="P12" s="42" t="n"/>
      <c r="Q12" s="42" t="n"/>
      <c r="R12" s="42" t="n"/>
      <c r="S12" s="42" t="n"/>
      <c r="T12" s="42" t="n"/>
      <c r="U12" s="43" t="n"/>
      <c r="V12" s="43" t="n"/>
      <c r="W12" s="42" t="n"/>
      <c r="X12" s="42" t="n"/>
      <c r="Y12" s="42" t="n"/>
      <c r="Z12" s="42" t="n"/>
      <c r="AA12" s="42" t="n"/>
      <c r="AB12" s="43" t="n"/>
      <c r="AC12" s="44" t="n"/>
      <c r="AD12" s="42" t="n"/>
      <c r="AE12" s="42" t="n"/>
      <c r="AF12" s="42" t="n"/>
      <c r="AG12" s="42" t="n"/>
      <c r="AH12" s="42" t="n"/>
      <c r="AI12" s="6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3" t="n"/>
      <c r="H13" s="43" t="n"/>
      <c r="I13" s="42" t="n"/>
      <c r="J13" s="42" t="n"/>
      <c r="K13" s="42" t="n"/>
      <c r="L13" s="42" t="n"/>
      <c r="M13" s="42" t="n"/>
      <c r="N13" s="43" t="n"/>
      <c r="O13" s="43" t="n"/>
      <c r="P13" s="42" t="n"/>
      <c r="Q13" s="42" t="n"/>
      <c r="R13" s="42" t="n"/>
      <c r="S13" s="42" t="n"/>
      <c r="T13" s="42" t="n"/>
      <c r="U13" s="43" t="n"/>
      <c r="V13" s="43" t="n"/>
      <c r="W13" s="42" t="n"/>
      <c r="X13" s="42" t="n"/>
      <c r="Y13" s="42" t="n"/>
      <c r="Z13" s="42" t="n"/>
      <c r="AA13" s="42" t="n"/>
      <c r="AB13" s="43" t="n"/>
      <c r="AC13" s="44" t="n"/>
      <c r="AD13" s="42" t="n"/>
      <c r="AE13" s="42" t="n"/>
      <c r="AF13" s="42" t="n"/>
      <c r="AG13" s="42" t="n"/>
      <c r="AH13" s="42" t="n"/>
      <c r="AI13" s="6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3" t="n"/>
      <c r="H14" s="43" t="n"/>
      <c r="I14" s="42" t="n"/>
      <c r="J14" s="42" t="n"/>
      <c r="K14" s="42" t="n"/>
      <c r="L14" s="42" t="n"/>
      <c r="M14" s="42" t="n"/>
      <c r="N14" s="43" t="n"/>
      <c r="O14" s="43" t="n"/>
      <c r="P14" s="42" t="n"/>
      <c r="Q14" s="42" t="n"/>
      <c r="R14" s="42" t="n"/>
      <c r="S14" s="42" t="n"/>
      <c r="T14" s="42" t="n"/>
      <c r="U14" s="43" t="n"/>
      <c r="V14" s="43" t="n"/>
      <c r="W14" s="42" t="n"/>
      <c r="X14" s="42" t="n"/>
      <c r="Y14" s="42" t="n"/>
      <c r="Z14" s="42" t="n"/>
      <c r="AA14" s="42" t="n"/>
      <c r="AB14" s="43" t="n"/>
      <c r="AC14" s="44" t="n"/>
      <c r="AD14" s="42" t="n"/>
      <c r="AE14" s="42" t="n"/>
      <c r="AF14" s="42" t="n"/>
      <c r="AG14" s="42" t="n"/>
      <c r="AH14" s="42" t="n"/>
      <c r="AI14" s="6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3" t="n"/>
      <c r="H15" s="43" t="n"/>
      <c r="I15" s="42" t="n"/>
      <c r="J15" s="42" t="n"/>
      <c r="K15" s="42" t="n"/>
      <c r="L15" s="42" t="n"/>
      <c r="M15" s="42" t="n"/>
      <c r="N15" s="43" t="n"/>
      <c r="O15" s="43" t="n"/>
      <c r="P15" s="42" t="n"/>
      <c r="Q15" s="42" t="n"/>
      <c r="R15" s="42" t="n"/>
      <c r="S15" s="42" t="n"/>
      <c r="T15" s="42" t="n"/>
      <c r="U15" s="43" t="n"/>
      <c r="V15" s="43" t="n"/>
      <c r="W15" s="42" t="n"/>
      <c r="X15" s="42" t="n"/>
      <c r="Y15" s="42" t="n"/>
      <c r="Z15" s="42" t="n"/>
      <c r="AA15" s="42" t="n"/>
      <c r="AB15" s="43" t="n"/>
      <c r="AC15" s="44" t="n"/>
      <c r="AD15" s="42" t="n"/>
      <c r="AE15" s="42" t="n"/>
      <c r="AF15" s="42" t="n"/>
      <c r="AG15" s="42" t="n"/>
      <c r="AH15" s="42" t="n"/>
      <c r="AI15" s="6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3" t="n"/>
      <c r="H16" s="43" t="n"/>
      <c r="I16" s="42" t="n"/>
      <c r="J16" s="42" t="n"/>
      <c r="K16" s="42" t="n"/>
      <c r="L16" s="42" t="n"/>
      <c r="M16" s="42" t="n"/>
      <c r="N16" s="43" t="n"/>
      <c r="O16" s="43" t="n"/>
      <c r="P16" s="42" t="n"/>
      <c r="Q16" s="42" t="n"/>
      <c r="R16" s="42" t="n"/>
      <c r="S16" s="42" t="n"/>
      <c r="T16" s="42" t="n"/>
      <c r="U16" s="43" t="n"/>
      <c r="V16" s="43" t="n"/>
      <c r="W16" s="42" t="n"/>
      <c r="X16" s="42" t="n"/>
      <c r="Y16" s="42" t="n"/>
      <c r="Z16" s="42" t="n"/>
      <c r="AA16" s="42" t="n"/>
      <c r="AB16" s="43" t="n"/>
      <c r="AC16" s="44" t="n"/>
      <c r="AD16" s="42" t="n"/>
      <c r="AE16" s="42" t="n"/>
      <c r="AF16" s="42" t="n"/>
      <c r="AG16" s="42" t="n"/>
      <c r="AH16" s="42" t="n"/>
      <c r="AI16" s="6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3" t="n"/>
      <c r="H17" s="43" t="n"/>
      <c r="I17" s="42" t="n"/>
      <c r="J17" s="42" t="n"/>
      <c r="K17" s="42" t="n"/>
      <c r="L17" s="42" t="n"/>
      <c r="M17" s="42" t="n"/>
      <c r="N17" s="43" t="n"/>
      <c r="O17" s="43" t="n"/>
      <c r="P17" s="42" t="n"/>
      <c r="Q17" s="42" t="n"/>
      <c r="R17" s="42" t="n"/>
      <c r="S17" s="42" t="n"/>
      <c r="T17" s="42" t="n"/>
      <c r="U17" s="43" t="n"/>
      <c r="V17" s="43" t="n"/>
      <c r="W17" s="42" t="n"/>
      <c r="X17" s="42" t="n"/>
      <c r="Y17" s="42" t="n"/>
      <c r="Z17" s="42" t="n"/>
      <c r="AA17" s="42" t="n"/>
      <c r="AB17" s="43" t="n"/>
      <c r="AC17" s="44" t="n"/>
      <c r="AD17" s="42" t="n"/>
      <c r="AE17" s="42" t="n"/>
      <c r="AF17" s="42" t="n"/>
      <c r="AG17" s="42" t="n"/>
      <c r="AH17" s="42" t="n"/>
      <c r="AI17" s="6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3" t="n"/>
      <c r="H18" s="43" t="n"/>
      <c r="I18" s="42" t="n"/>
      <c r="J18" s="42" t="n"/>
      <c r="K18" s="42" t="n"/>
      <c r="L18" s="42" t="n"/>
      <c r="M18" s="42" t="n"/>
      <c r="N18" s="43" t="n"/>
      <c r="O18" s="43" t="n"/>
      <c r="P18" s="42" t="n"/>
      <c r="Q18" s="42" t="n"/>
      <c r="R18" s="42" t="n"/>
      <c r="S18" s="42" t="n"/>
      <c r="T18" s="42" t="n"/>
      <c r="U18" s="43" t="n"/>
      <c r="V18" s="43" t="n"/>
      <c r="W18" s="42" t="n"/>
      <c r="X18" s="42" t="n"/>
      <c r="Y18" s="42" t="n"/>
      <c r="Z18" s="42" t="n"/>
      <c r="AA18" s="42" t="n"/>
      <c r="AB18" s="43" t="n"/>
      <c r="AC18" s="44" t="n"/>
      <c r="AD18" s="42" t="n"/>
      <c r="AE18" s="42" t="n"/>
      <c r="AF18" s="42" t="n"/>
      <c r="AG18" s="42" t="n"/>
      <c r="AH18" s="42" t="n"/>
      <c r="AI18" s="6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3" t="n"/>
      <c r="H19" s="43" t="n"/>
      <c r="I19" s="42" t="n"/>
      <c r="J19" s="42" t="n"/>
      <c r="K19" s="42" t="n"/>
      <c r="L19" s="42" t="n"/>
      <c r="M19" s="42" t="n"/>
      <c r="N19" s="43" t="n"/>
      <c r="O19" s="43" t="n"/>
      <c r="P19" s="42" t="n"/>
      <c r="Q19" s="42" t="n"/>
      <c r="R19" s="42" t="n"/>
      <c r="S19" s="42" t="n"/>
      <c r="T19" s="42" t="n"/>
      <c r="U19" s="43" t="n"/>
      <c r="V19" s="43" t="n"/>
      <c r="W19" s="42" t="n"/>
      <c r="X19" s="42" t="n"/>
      <c r="Y19" s="42" t="n"/>
      <c r="Z19" s="42" t="n"/>
      <c r="AA19" s="42" t="n"/>
      <c r="AB19" s="43" t="n"/>
      <c r="AC19" s="44" t="n"/>
      <c r="AD19" s="42" t="n"/>
      <c r="AE19" s="42" t="n"/>
      <c r="AF19" s="42" t="n"/>
      <c r="AG19" s="42" t="n"/>
      <c r="AH19" s="42" t="n"/>
      <c r="AI19" s="6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3" t="n"/>
      <c r="H20" s="43" t="n"/>
      <c r="I20" s="42" t="n"/>
      <c r="J20" s="42" t="n"/>
      <c r="K20" s="42" t="n"/>
      <c r="L20" s="42" t="n"/>
      <c r="M20" s="42" t="n"/>
      <c r="N20" s="43" t="n"/>
      <c r="O20" s="43" t="n"/>
      <c r="P20" s="42" t="n"/>
      <c r="Q20" s="42" t="n"/>
      <c r="R20" s="42" t="n"/>
      <c r="S20" s="42" t="n"/>
      <c r="T20" s="42" t="n"/>
      <c r="U20" s="43" t="n"/>
      <c r="V20" s="43" t="n"/>
      <c r="W20" s="42" t="n"/>
      <c r="X20" s="42" t="n"/>
      <c r="Y20" s="42" t="n"/>
      <c r="Z20" s="42" t="n"/>
      <c r="AA20" s="42" t="n"/>
      <c r="AB20" s="43" t="n"/>
      <c r="AC20" s="44" t="n"/>
      <c r="AD20" s="42" t="n"/>
      <c r="AE20" s="42" t="n"/>
      <c r="AF20" s="42" t="n"/>
      <c r="AG20" s="42" t="n"/>
      <c r="AH20" s="42" t="n"/>
      <c r="AI20" s="6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3" t="n"/>
      <c r="H21" s="43" t="n"/>
      <c r="I21" s="42" t="n"/>
      <c r="J21" s="42" t="n"/>
      <c r="K21" s="42" t="n"/>
      <c r="L21" s="42" t="n"/>
      <c r="M21" s="42" t="n"/>
      <c r="N21" s="43" t="n"/>
      <c r="O21" s="43" t="n"/>
      <c r="P21" s="42" t="n"/>
      <c r="Q21" s="42" t="n"/>
      <c r="R21" s="42" t="n"/>
      <c r="S21" s="42" t="n"/>
      <c r="T21" s="42" t="n"/>
      <c r="U21" s="43" t="n"/>
      <c r="V21" s="43" t="n"/>
      <c r="W21" s="42" t="n"/>
      <c r="X21" s="42" t="n"/>
      <c r="Y21" s="42" t="n"/>
      <c r="Z21" s="42" t="n"/>
      <c r="AA21" s="42" t="n"/>
      <c r="AB21" s="43" t="n"/>
      <c r="AC21" s="44" t="n"/>
      <c r="AD21" s="42" t="n"/>
      <c r="AE21" s="42" t="n"/>
      <c r="AF21" s="42" t="n"/>
      <c r="AG21" s="42" t="n"/>
      <c r="AH21" s="42" t="n"/>
      <c r="AI21" s="6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3" t="n"/>
      <c r="H22" s="43" t="n"/>
      <c r="I22" s="42" t="n"/>
      <c r="J22" s="42" t="n"/>
      <c r="K22" s="42" t="n"/>
      <c r="L22" s="42" t="n"/>
      <c r="M22" s="42" t="n"/>
      <c r="N22" s="43" t="n"/>
      <c r="O22" s="43" t="n"/>
      <c r="P22" s="42" t="n"/>
      <c r="Q22" s="42" t="n"/>
      <c r="R22" s="42" t="n"/>
      <c r="S22" s="42" t="n"/>
      <c r="T22" s="42" t="n"/>
      <c r="U22" s="43" t="n"/>
      <c r="V22" s="43" t="n"/>
      <c r="W22" s="42" t="n"/>
      <c r="X22" s="42" t="n"/>
      <c r="Y22" s="42" t="n"/>
      <c r="Z22" s="42" t="n"/>
      <c r="AA22" s="42" t="n"/>
      <c r="AB22" s="43" t="n"/>
      <c r="AC22" s="44" t="n"/>
      <c r="AD22" s="42" t="n"/>
      <c r="AE22" s="42" t="n"/>
      <c r="AF22" s="42" t="n"/>
      <c r="AG22" s="42" t="n"/>
      <c r="AH22" s="42" t="n"/>
      <c r="AI22" s="6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3" t="n"/>
      <c r="H23" s="43" t="n"/>
      <c r="I23" s="42" t="n"/>
      <c r="J23" s="42" t="n"/>
      <c r="K23" s="42" t="n"/>
      <c r="L23" s="42" t="n"/>
      <c r="M23" s="42" t="n"/>
      <c r="N23" s="43" t="n"/>
      <c r="O23" s="43" t="n"/>
      <c r="P23" s="42" t="n"/>
      <c r="Q23" s="42" t="n"/>
      <c r="R23" s="42" t="n"/>
      <c r="S23" s="42" t="n"/>
      <c r="T23" s="42" t="n"/>
      <c r="U23" s="43" t="n"/>
      <c r="V23" s="43" t="n"/>
      <c r="W23" s="42" t="n"/>
      <c r="X23" s="42" t="n"/>
      <c r="Y23" s="42" t="n"/>
      <c r="Z23" s="42" t="n"/>
      <c r="AA23" s="42" t="n"/>
      <c r="AB23" s="43" t="n"/>
      <c r="AC23" s="44" t="n"/>
      <c r="AD23" s="42" t="n"/>
      <c r="AE23" s="42" t="n"/>
      <c r="AF23" s="42" t="n"/>
      <c r="AG23" s="42" t="n"/>
      <c r="AH23" s="42" t="n"/>
      <c r="AI23" s="6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3" t="n"/>
      <c r="H24" s="43" t="n"/>
      <c r="I24" s="42" t="n"/>
      <c r="J24" s="42" t="n"/>
      <c r="K24" s="42" t="n"/>
      <c r="L24" s="42" t="n"/>
      <c r="M24" s="42" t="n"/>
      <c r="N24" s="43" t="n"/>
      <c r="O24" s="43" t="n"/>
      <c r="P24" s="42" t="n"/>
      <c r="Q24" s="42" t="n"/>
      <c r="R24" s="42" t="n"/>
      <c r="S24" s="42" t="n"/>
      <c r="T24" s="42" t="n"/>
      <c r="U24" s="43" t="n"/>
      <c r="V24" s="43" t="n"/>
      <c r="W24" s="42" t="n"/>
      <c r="X24" s="42" t="n"/>
      <c r="Y24" s="42" t="n"/>
      <c r="Z24" s="42" t="n"/>
      <c r="AA24" s="42" t="n"/>
      <c r="AB24" s="43" t="n"/>
      <c r="AC24" s="44" t="n"/>
      <c r="AD24" s="42" t="n"/>
      <c r="AE24" s="42" t="n"/>
      <c r="AF24" s="42" t="n"/>
      <c r="AG24" s="42" t="n"/>
      <c r="AH24" s="42" t="n"/>
      <c r="AI24" s="6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3" t="n"/>
      <c r="H25" s="43" t="n"/>
      <c r="I25" s="42" t="n"/>
      <c r="J25" s="42" t="n"/>
      <c r="K25" s="42" t="n"/>
      <c r="L25" s="42" t="n"/>
      <c r="M25" s="42" t="n"/>
      <c r="N25" s="43" t="n"/>
      <c r="O25" s="43" t="n"/>
      <c r="P25" s="42" t="n"/>
      <c r="Q25" s="42" t="n"/>
      <c r="R25" s="42" t="n"/>
      <c r="S25" s="42" t="n"/>
      <c r="T25" s="42" t="n"/>
      <c r="U25" s="43" t="n"/>
      <c r="V25" s="43" t="n"/>
      <c r="W25" s="42" t="n"/>
      <c r="X25" s="42" t="n"/>
      <c r="Y25" s="42" t="n"/>
      <c r="Z25" s="42" t="n"/>
      <c r="AA25" s="42" t="n"/>
      <c r="AB25" s="43" t="n"/>
      <c r="AC25" s="44" t="n"/>
      <c r="AD25" s="42" t="n"/>
      <c r="AE25" s="42" t="n"/>
      <c r="AF25" s="42" t="n"/>
      <c r="AG25" s="42" t="n"/>
      <c r="AH25" s="42" t="n"/>
      <c r="AI25" s="6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3" t="n"/>
      <c r="H26" s="43" t="n"/>
      <c r="I26" s="42" t="n"/>
      <c r="J26" s="42" t="n"/>
      <c r="K26" s="42" t="n"/>
      <c r="L26" s="42" t="n"/>
      <c r="M26" s="42" t="n"/>
      <c r="N26" s="43" t="n"/>
      <c r="O26" s="43" t="n"/>
      <c r="P26" s="42" t="n"/>
      <c r="Q26" s="42" t="n"/>
      <c r="R26" s="42" t="n"/>
      <c r="S26" s="42" t="n"/>
      <c r="T26" s="42" t="n"/>
      <c r="U26" s="43" t="n"/>
      <c r="V26" s="43" t="n"/>
      <c r="W26" s="42" t="n"/>
      <c r="X26" s="42" t="n"/>
      <c r="Y26" s="42" t="n"/>
      <c r="Z26" s="42" t="n"/>
      <c r="AA26" s="42" t="n"/>
      <c r="AB26" s="43" t="n"/>
      <c r="AC26" s="44" t="n"/>
      <c r="AD26" s="42" t="n"/>
      <c r="AE26" s="42" t="n"/>
      <c r="AF26" s="42" t="n"/>
      <c r="AG26" s="42" t="n"/>
      <c r="AH26" s="42" t="n"/>
      <c r="AI26" s="6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3" t="n"/>
      <c r="H27" s="43" t="n"/>
      <c r="I27" s="42" t="n"/>
      <c r="J27" s="42" t="n"/>
      <c r="K27" s="42" t="n"/>
      <c r="L27" s="42" t="n"/>
      <c r="M27" s="42" t="n"/>
      <c r="N27" s="43" t="n"/>
      <c r="O27" s="43" t="n"/>
      <c r="P27" s="42" t="n"/>
      <c r="Q27" s="42" t="n"/>
      <c r="R27" s="42" t="n"/>
      <c r="S27" s="42" t="n"/>
      <c r="T27" s="42" t="n"/>
      <c r="U27" s="43" t="n"/>
      <c r="V27" s="43" t="n"/>
      <c r="W27" s="42" t="n"/>
      <c r="X27" s="42" t="n"/>
      <c r="Y27" s="42" t="n"/>
      <c r="Z27" s="42" t="n"/>
      <c r="AA27" s="42" t="n"/>
      <c r="AB27" s="43" t="n"/>
      <c r="AC27" s="44" t="n"/>
      <c r="AD27" s="42" t="n"/>
      <c r="AE27" s="42" t="n"/>
      <c r="AF27" s="42" t="n"/>
      <c r="AG27" s="42" t="n"/>
      <c r="AH27" s="42" t="n"/>
      <c r="AI27" s="6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3" t="n"/>
      <c r="H28" s="43" t="n"/>
      <c r="I28" s="42" t="n"/>
      <c r="J28" s="42" t="n"/>
      <c r="K28" s="42" t="n"/>
      <c r="L28" s="42" t="n"/>
      <c r="M28" s="42" t="n"/>
      <c r="N28" s="43" t="n"/>
      <c r="O28" s="43" t="n"/>
      <c r="P28" s="42" t="n"/>
      <c r="Q28" s="42" t="n"/>
      <c r="R28" s="42" t="n"/>
      <c r="S28" s="42" t="n"/>
      <c r="T28" s="42" t="n"/>
      <c r="U28" s="43" t="n"/>
      <c r="V28" s="43" t="n"/>
      <c r="W28" s="42" t="n"/>
      <c r="X28" s="42" t="n"/>
      <c r="Y28" s="42" t="n"/>
      <c r="Z28" s="42" t="n"/>
      <c r="AA28" s="42" t="n"/>
      <c r="AB28" s="43" t="n"/>
      <c r="AC28" s="44" t="n"/>
      <c r="AD28" s="42" t="n"/>
      <c r="AE28" s="42" t="n"/>
      <c r="AF28" s="42" t="n"/>
      <c r="AG28" s="42" t="n"/>
      <c r="AH28" s="42" t="n"/>
      <c r="AI28" s="6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3" t="n"/>
      <c r="H29" s="43" t="n"/>
      <c r="I29" s="42" t="n"/>
      <c r="J29" s="42" t="n"/>
      <c r="K29" s="42" t="n"/>
      <c r="L29" s="42" t="n"/>
      <c r="M29" s="42" t="n"/>
      <c r="N29" s="43" t="n"/>
      <c r="O29" s="43" t="n"/>
      <c r="P29" s="42" t="n"/>
      <c r="Q29" s="42" t="n"/>
      <c r="R29" s="42" t="n"/>
      <c r="S29" s="42" t="n"/>
      <c r="T29" s="42" t="n"/>
      <c r="U29" s="43" t="n"/>
      <c r="V29" s="43" t="n"/>
      <c r="W29" s="42" t="n"/>
      <c r="X29" s="42" t="n"/>
      <c r="Y29" s="42" t="n"/>
      <c r="Z29" s="42" t="n"/>
      <c r="AA29" s="42" t="n"/>
      <c r="AB29" s="43" t="n"/>
      <c r="AC29" s="44" t="n"/>
      <c r="AD29" s="42" t="n"/>
      <c r="AE29" s="42" t="n"/>
      <c r="AF29" s="42" t="n"/>
      <c r="AG29" s="42" t="n"/>
      <c r="AH29" s="42" t="n"/>
      <c r="AI29" s="6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3" t="n"/>
      <c r="H30" s="43" t="n"/>
      <c r="I30" s="42" t="n"/>
      <c r="J30" s="42" t="n"/>
      <c r="K30" s="42" t="n"/>
      <c r="L30" s="42" t="n"/>
      <c r="M30" s="42" t="n"/>
      <c r="N30" s="43" t="n"/>
      <c r="O30" s="43" t="n"/>
      <c r="P30" s="42" t="n"/>
      <c r="Q30" s="42" t="n"/>
      <c r="R30" s="42" t="n"/>
      <c r="S30" s="42" t="n"/>
      <c r="T30" s="42" t="n"/>
      <c r="U30" s="43" t="n"/>
      <c r="V30" s="43" t="n"/>
      <c r="W30" s="42" t="n"/>
      <c r="X30" s="42" t="n"/>
      <c r="Y30" s="42" t="n"/>
      <c r="Z30" s="42" t="n"/>
      <c r="AA30" s="42" t="n"/>
      <c r="AB30" s="43" t="n"/>
      <c r="AC30" s="44" t="n"/>
      <c r="AD30" s="42" t="n"/>
      <c r="AE30" s="42" t="n"/>
      <c r="AF30" s="42" t="n"/>
      <c r="AG30" s="42" t="n"/>
      <c r="AH30" s="42" t="n"/>
      <c r="AI30" s="6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3" t="n"/>
      <c r="H31" s="43" t="n"/>
      <c r="I31" s="42" t="n"/>
      <c r="J31" s="42" t="n"/>
      <c r="K31" s="42" t="n"/>
      <c r="L31" s="42" t="n"/>
      <c r="M31" s="42" t="n"/>
      <c r="N31" s="43" t="n"/>
      <c r="O31" s="43" t="n"/>
      <c r="P31" s="42" t="n"/>
      <c r="Q31" s="42" t="n"/>
      <c r="R31" s="42" t="n"/>
      <c r="S31" s="42" t="n"/>
      <c r="T31" s="42" t="n"/>
      <c r="U31" s="43" t="n"/>
      <c r="V31" s="43" t="n"/>
      <c r="W31" s="42" t="n"/>
      <c r="X31" s="42" t="n"/>
      <c r="Y31" s="42" t="n"/>
      <c r="Z31" s="42" t="n"/>
      <c r="AA31" s="42" t="n"/>
      <c r="AB31" s="43" t="n"/>
      <c r="AC31" s="44" t="n"/>
      <c r="AD31" s="42" t="n"/>
      <c r="AE31" s="42" t="n"/>
      <c r="AF31" s="42" t="n"/>
      <c r="AG31" s="42" t="n"/>
      <c r="AH31" s="42" t="n"/>
      <c r="AI31" s="6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3" t="n"/>
      <c r="H32" s="43" t="n"/>
      <c r="I32" s="42" t="n"/>
      <c r="J32" s="42" t="n"/>
      <c r="K32" s="42" t="n"/>
      <c r="L32" s="42" t="n"/>
      <c r="M32" s="42" t="n"/>
      <c r="N32" s="43" t="n"/>
      <c r="O32" s="43" t="n"/>
      <c r="P32" s="42" t="n"/>
      <c r="Q32" s="42" t="n"/>
      <c r="R32" s="42" t="n"/>
      <c r="S32" s="42" t="n"/>
      <c r="T32" s="42" t="n"/>
      <c r="U32" s="43" t="n"/>
      <c r="V32" s="43" t="n"/>
      <c r="W32" s="42" t="n"/>
      <c r="X32" s="42" t="n"/>
      <c r="Y32" s="42" t="n"/>
      <c r="Z32" s="42" t="n"/>
      <c r="AA32" s="42" t="n"/>
      <c r="AB32" s="43" t="n"/>
      <c r="AC32" s="44" t="n"/>
      <c r="AD32" s="42" t="n"/>
      <c r="AE32" s="42" t="n"/>
      <c r="AF32" s="42" t="n"/>
      <c r="AG32" s="42" t="n"/>
      <c r="AH32" s="42" t="n"/>
      <c r="AI32" s="6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3" t="n"/>
      <c r="H33" s="43" t="n"/>
      <c r="I33" s="42" t="n"/>
      <c r="J33" s="42" t="n"/>
      <c r="K33" s="42" t="n"/>
      <c r="L33" s="42" t="n"/>
      <c r="M33" s="42" t="n"/>
      <c r="N33" s="43" t="n"/>
      <c r="O33" s="43" t="n"/>
      <c r="P33" s="42" t="n"/>
      <c r="Q33" s="42" t="n"/>
      <c r="R33" s="42" t="n"/>
      <c r="S33" s="42" t="n"/>
      <c r="T33" s="42" t="n"/>
      <c r="U33" s="43" t="n"/>
      <c r="V33" s="43" t="n"/>
      <c r="W33" s="42" t="n"/>
      <c r="X33" s="42" t="n"/>
      <c r="Y33" s="42" t="n"/>
      <c r="Z33" s="42" t="n"/>
      <c r="AA33" s="42" t="n"/>
      <c r="AB33" s="43" t="n"/>
      <c r="AC33" s="44" t="n"/>
      <c r="AD33" s="42" t="n"/>
      <c r="AE33" s="42" t="n"/>
      <c r="AF33" s="42" t="n"/>
      <c r="AG33" s="42" t="n"/>
      <c r="AH33" s="42" t="n"/>
      <c r="AI33" s="6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3" t="n"/>
      <c r="H34" s="43" t="n"/>
      <c r="I34" s="42" t="n"/>
      <c r="J34" s="42" t="n"/>
      <c r="K34" s="42" t="n"/>
      <c r="L34" s="42" t="n"/>
      <c r="M34" s="42" t="n"/>
      <c r="N34" s="43" t="n"/>
      <c r="O34" s="43" t="n"/>
      <c r="P34" s="42" t="n"/>
      <c r="Q34" s="42" t="n"/>
      <c r="R34" s="42" t="n"/>
      <c r="S34" s="42" t="n"/>
      <c r="T34" s="42" t="n"/>
      <c r="U34" s="43" t="n"/>
      <c r="V34" s="43" t="n"/>
      <c r="W34" s="42" t="n"/>
      <c r="X34" s="42" t="n"/>
      <c r="Y34" s="42" t="n"/>
      <c r="Z34" s="42" t="n"/>
      <c r="AA34" s="42" t="n"/>
      <c r="AB34" s="43" t="n"/>
      <c r="AC34" s="44" t="n"/>
      <c r="AD34" s="42" t="n"/>
      <c r="AE34" s="42" t="n"/>
      <c r="AF34" s="42" t="n"/>
      <c r="AG34" s="42" t="n"/>
      <c r="AH34" s="42" t="n"/>
      <c r="AI34" s="6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3" t="n"/>
      <c r="H35" s="43" t="n"/>
      <c r="I35" s="42" t="n"/>
      <c r="J35" s="42" t="n"/>
      <c r="K35" s="42" t="n"/>
      <c r="L35" s="42" t="n"/>
      <c r="M35" s="42" t="n"/>
      <c r="N35" s="43" t="n"/>
      <c r="O35" s="43" t="n"/>
      <c r="P35" s="42" t="n"/>
      <c r="Q35" s="42" t="n"/>
      <c r="R35" s="42" t="n"/>
      <c r="S35" s="42" t="n"/>
      <c r="T35" s="42" t="n"/>
      <c r="U35" s="43" t="n"/>
      <c r="V35" s="43" t="n"/>
      <c r="W35" s="42" t="n"/>
      <c r="X35" s="42" t="n"/>
      <c r="Y35" s="42" t="n"/>
      <c r="Z35" s="42" t="n"/>
      <c r="AA35" s="42" t="n"/>
      <c r="AB35" s="43" t="n"/>
      <c r="AC35" s="44" t="n"/>
      <c r="AD35" s="42" t="n"/>
      <c r="AE35" s="42" t="n"/>
      <c r="AF35" s="42" t="n"/>
      <c r="AG35" s="42" t="n"/>
      <c r="AH35" s="42" t="n"/>
      <c r="AI35" s="6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3" t="n"/>
      <c r="H36" s="43" t="n"/>
      <c r="I36" s="42" t="n"/>
      <c r="J36" s="42" t="n"/>
      <c r="K36" s="42" t="n"/>
      <c r="L36" s="42" t="n"/>
      <c r="M36" s="42" t="n"/>
      <c r="N36" s="43" t="n"/>
      <c r="O36" s="43" t="n"/>
      <c r="P36" s="42" t="n"/>
      <c r="Q36" s="42" t="n"/>
      <c r="R36" s="42" t="n"/>
      <c r="S36" s="42" t="n"/>
      <c r="T36" s="42" t="n"/>
      <c r="U36" s="43" t="n"/>
      <c r="V36" s="43" t="n"/>
      <c r="W36" s="42" t="n"/>
      <c r="X36" s="42" t="n"/>
      <c r="Y36" s="42" t="n"/>
      <c r="Z36" s="42" t="n"/>
      <c r="AA36" s="42" t="n"/>
      <c r="AB36" s="43" t="n"/>
      <c r="AC36" s="44" t="n"/>
      <c r="AD36" s="42" t="n"/>
      <c r="AE36" s="42" t="n"/>
      <c r="AF36" s="42" t="n"/>
      <c r="AG36" s="42" t="n"/>
      <c r="AH36" s="42" t="n"/>
      <c r="AI36" s="6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3" t="n"/>
      <c r="H37" s="43" t="n"/>
      <c r="I37" s="42" t="n"/>
      <c r="J37" s="42" t="n"/>
      <c r="K37" s="42" t="n"/>
      <c r="L37" s="42" t="n"/>
      <c r="M37" s="42" t="n"/>
      <c r="N37" s="43" t="n"/>
      <c r="O37" s="43" t="n"/>
      <c r="P37" s="42" t="n"/>
      <c r="Q37" s="42" t="n"/>
      <c r="R37" s="42" t="n"/>
      <c r="S37" s="42" t="n"/>
      <c r="T37" s="42" t="n"/>
      <c r="U37" s="43" t="n"/>
      <c r="V37" s="43" t="n"/>
      <c r="W37" s="42" t="n"/>
      <c r="X37" s="42" t="n"/>
      <c r="Y37" s="42" t="n"/>
      <c r="Z37" s="42" t="n"/>
      <c r="AA37" s="42" t="n"/>
      <c r="AB37" s="43" t="n"/>
      <c r="AC37" s="44" t="n"/>
      <c r="AD37" s="42" t="n"/>
      <c r="AE37" s="42" t="n"/>
      <c r="AF37" s="42" t="n"/>
      <c r="AG37" s="42" t="n"/>
      <c r="AH37" s="42" t="n"/>
      <c r="AI37" s="6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3" t="n"/>
      <c r="H38" s="43" t="n"/>
      <c r="I38" s="42" t="n"/>
      <c r="J38" s="42" t="n"/>
      <c r="K38" s="42" t="n"/>
      <c r="L38" s="42" t="n"/>
      <c r="M38" s="42" t="n"/>
      <c r="N38" s="43" t="n"/>
      <c r="O38" s="43" t="n"/>
      <c r="P38" s="42" t="n"/>
      <c r="Q38" s="42" t="n"/>
      <c r="R38" s="42" t="n"/>
      <c r="S38" s="42" t="n"/>
      <c r="T38" s="42" t="n"/>
      <c r="U38" s="43" t="n"/>
      <c r="V38" s="43" t="n"/>
      <c r="W38" s="42" t="n"/>
      <c r="X38" s="42" t="n"/>
      <c r="Y38" s="42" t="n"/>
      <c r="Z38" s="42" t="n"/>
      <c r="AA38" s="42" t="n"/>
      <c r="AB38" s="43" t="n"/>
      <c r="AC38" s="44" t="n"/>
      <c r="AD38" s="42" t="n"/>
      <c r="AE38" s="42" t="n"/>
      <c r="AF38" s="42" t="n"/>
      <c r="AG38" s="42" t="n"/>
      <c r="AH38" s="42" t="n"/>
      <c r="AI38" s="6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3" t="n"/>
      <c r="H39" s="43" t="n"/>
      <c r="I39" s="42" t="n"/>
      <c r="J39" s="42" t="n"/>
      <c r="K39" s="42" t="n"/>
      <c r="L39" s="42" t="n"/>
      <c r="M39" s="42" t="n"/>
      <c r="N39" s="43" t="n"/>
      <c r="O39" s="43" t="n"/>
      <c r="P39" s="42" t="n"/>
      <c r="Q39" s="42" t="n"/>
      <c r="R39" s="42" t="n"/>
      <c r="S39" s="42" t="n"/>
      <c r="T39" s="42" t="n"/>
      <c r="U39" s="43" t="n"/>
      <c r="V39" s="43" t="n"/>
      <c r="W39" s="42" t="n"/>
      <c r="X39" s="42" t="n"/>
      <c r="Y39" s="42" t="n"/>
      <c r="Z39" s="42" t="n"/>
      <c r="AA39" s="42" t="n"/>
      <c r="AB39" s="43" t="n"/>
      <c r="AC39" s="44" t="n"/>
      <c r="AD39" s="42" t="n"/>
      <c r="AE39" s="42" t="n"/>
      <c r="AF39" s="42" t="n"/>
      <c r="AG39" s="42" t="n"/>
      <c r="AH39" s="42" t="n"/>
      <c r="AI39" s="6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3" t="n"/>
      <c r="H40" s="43" t="n"/>
      <c r="I40" s="42" t="n"/>
      <c r="J40" s="42" t="n"/>
      <c r="K40" s="42" t="n"/>
      <c r="L40" s="42" t="n"/>
      <c r="M40" s="42" t="n"/>
      <c r="N40" s="43" t="n"/>
      <c r="O40" s="43" t="n"/>
      <c r="P40" s="42" t="n"/>
      <c r="Q40" s="42" t="n"/>
      <c r="R40" s="42" t="n"/>
      <c r="S40" s="42" t="n"/>
      <c r="T40" s="42" t="n"/>
      <c r="U40" s="43" t="n"/>
      <c r="V40" s="43" t="n"/>
      <c r="W40" s="42" t="n"/>
      <c r="X40" s="42" t="n"/>
      <c r="Y40" s="42" t="n"/>
      <c r="Z40" s="42" t="n"/>
      <c r="AA40" s="42" t="n"/>
      <c r="AB40" s="43" t="n"/>
      <c r="AC40" s="44" t="n"/>
      <c r="AD40" s="42" t="n"/>
      <c r="AE40" s="42" t="n"/>
      <c r="AF40" s="42" t="n"/>
      <c r="AG40" s="42" t="n"/>
      <c r="AH40" s="42" t="n"/>
      <c r="AI40" s="6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3" t="n"/>
      <c r="H41" s="43" t="n"/>
      <c r="I41" s="42" t="n"/>
      <c r="J41" s="42" t="n"/>
      <c r="K41" s="42" t="n"/>
      <c r="L41" s="42" t="n"/>
      <c r="M41" s="42" t="n"/>
      <c r="N41" s="43" t="n"/>
      <c r="O41" s="43" t="n"/>
      <c r="P41" s="42" t="n"/>
      <c r="Q41" s="42" t="n"/>
      <c r="R41" s="42" t="n"/>
      <c r="S41" s="42" t="n"/>
      <c r="T41" s="42" t="n"/>
      <c r="U41" s="43" t="n"/>
      <c r="V41" s="43" t="n"/>
      <c r="W41" s="42" t="n"/>
      <c r="X41" s="42" t="n"/>
      <c r="Y41" s="42" t="n"/>
      <c r="Z41" s="42" t="n"/>
      <c r="AA41" s="42" t="n"/>
      <c r="AB41" s="43" t="n"/>
      <c r="AC41" s="44" t="n"/>
      <c r="AD41" s="42" t="n"/>
      <c r="AE41" s="42" t="n"/>
      <c r="AF41" s="42" t="n"/>
      <c r="AG41" s="42" t="n"/>
      <c r="AH41" s="42" t="n"/>
      <c r="AI41" s="6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3" t="n"/>
      <c r="H42" s="43" t="n"/>
      <c r="I42" s="42" t="n"/>
      <c r="J42" s="42" t="n"/>
      <c r="K42" s="42" t="n"/>
      <c r="L42" s="42" t="n"/>
      <c r="M42" s="42" t="n"/>
      <c r="N42" s="43" t="n"/>
      <c r="O42" s="43" t="n"/>
      <c r="P42" s="42" t="n"/>
      <c r="Q42" s="42" t="n"/>
      <c r="R42" s="42" t="n"/>
      <c r="S42" s="42" t="n"/>
      <c r="T42" s="42" t="n"/>
      <c r="U42" s="43" t="n"/>
      <c r="V42" s="43" t="n"/>
      <c r="W42" s="42" t="n"/>
      <c r="X42" s="42" t="n"/>
      <c r="Y42" s="42" t="n"/>
      <c r="Z42" s="42" t="n"/>
      <c r="AA42" s="42" t="n"/>
      <c r="AB42" s="43" t="n"/>
      <c r="AC42" s="44" t="n"/>
      <c r="AD42" s="42" t="n"/>
      <c r="AE42" s="42" t="n"/>
      <c r="AF42" s="42" t="n"/>
      <c r="AG42" s="42" t="n"/>
      <c r="AH42" s="42" t="n"/>
      <c r="AI42" s="6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3" t="n"/>
      <c r="H43" s="43" t="n"/>
      <c r="I43" s="42" t="n"/>
      <c r="J43" s="42" t="n"/>
      <c r="K43" s="42" t="n"/>
      <c r="L43" s="42" t="n"/>
      <c r="M43" s="42" t="n"/>
      <c r="N43" s="43" t="n"/>
      <c r="O43" s="43" t="n"/>
      <c r="P43" s="42" t="n"/>
      <c r="Q43" s="42" t="n"/>
      <c r="R43" s="42" t="n"/>
      <c r="S43" s="42" t="n"/>
      <c r="T43" s="42" t="n"/>
      <c r="U43" s="43" t="n"/>
      <c r="V43" s="43" t="n"/>
      <c r="W43" s="42" t="n"/>
      <c r="X43" s="42" t="n"/>
      <c r="Y43" s="42" t="n"/>
      <c r="Z43" s="42" t="n"/>
      <c r="AA43" s="42" t="n"/>
      <c r="AB43" s="43" t="n"/>
      <c r="AC43" s="44" t="n"/>
      <c r="AD43" s="42" t="n"/>
      <c r="AE43" s="42" t="n"/>
      <c r="AF43" s="42" t="n"/>
      <c r="AG43" s="42" t="n"/>
      <c r="AH43" s="42" t="n"/>
      <c r="AI43" s="6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3" t="n"/>
      <c r="H44" s="43" t="n"/>
      <c r="I44" s="42" t="n"/>
      <c r="J44" s="42" t="n"/>
      <c r="K44" s="42" t="n"/>
      <c r="L44" s="42" t="n"/>
      <c r="M44" s="42" t="n"/>
      <c r="N44" s="43" t="n"/>
      <c r="O44" s="43" t="n"/>
      <c r="P44" s="42" t="n"/>
      <c r="Q44" s="42" t="n"/>
      <c r="R44" s="42" t="n"/>
      <c r="S44" s="42" t="n"/>
      <c r="T44" s="42" t="n"/>
      <c r="U44" s="43" t="n"/>
      <c r="V44" s="43" t="n"/>
      <c r="W44" s="42" t="n"/>
      <c r="X44" s="42" t="n"/>
      <c r="Y44" s="42" t="n"/>
      <c r="Z44" s="42" t="n"/>
      <c r="AA44" s="42" t="n"/>
      <c r="AB44" s="43" t="n"/>
      <c r="AC44" s="44" t="n"/>
      <c r="AD44" s="42" t="n"/>
      <c r="AE44" s="42" t="n"/>
      <c r="AF44" s="42" t="n"/>
      <c r="AG44" s="42" t="n"/>
      <c r="AH44" s="42" t="n"/>
      <c r="AI44" s="6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3" t="n"/>
      <c r="H45" s="43" t="n"/>
      <c r="I45" s="42" t="n"/>
      <c r="J45" s="42" t="n"/>
      <c r="K45" s="42" t="n"/>
      <c r="L45" s="42" t="n"/>
      <c r="M45" s="42" t="n"/>
      <c r="N45" s="43" t="n"/>
      <c r="O45" s="43" t="n"/>
      <c r="P45" s="42" t="n"/>
      <c r="Q45" s="42" t="n"/>
      <c r="R45" s="42" t="n"/>
      <c r="S45" s="42" t="n"/>
      <c r="T45" s="42" t="n"/>
      <c r="U45" s="43" t="n"/>
      <c r="V45" s="43" t="n"/>
      <c r="W45" s="42" t="n"/>
      <c r="X45" s="42" t="n"/>
      <c r="Y45" s="42" t="n"/>
      <c r="Z45" s="42" t="n"/>
      <c r="AA45" s="42" t="n"/>
      <c r="AB45" s="43" t="n"/>
      <c r="AC45" s="44" t="n"/>
      <c r="AD45" s="42" t="n"/>
      <c r="AE45" s="42" t="n"/>
      <c r="AF45" s="42" t="n"/>
      <c r="AG45" s="42" t="n"/>
      <c r="AH45" s="42" t="n"/>
      <c r="AI45" s="6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3" t="n"/>
      <c r="H46" s="43" t="n"/>
      <c r="I46" s="42" t="n"/>
      <c r="J46" s="42" t="n"/>
      <c r="K46" s="42" t="n"/>
      <c r="L46" s="42" t="n"/>
      <c r="M46" s="42" t="n"/>
      <c r="N46" s="43" t="n"/>
      <c r="O46" s="43" t="n"/>
      <c r="P46" s="42" t="n"/>
      <c r="Q46" s="42" t="n"/>
      <c r="R46" s="42" t="n"/>
      <c r="S46" s="42" t="n"/>
      <c r="T46" s="42" t="n"/>
      <c r="U46" s="43" t="n"/>
      <c r="V46" s="43" t="n"/>
      <c r="W46" s="42" t="n"/>
      <c r="X46" s="42" t="n"/>
      <c r="Y46" s="42" t="n"/>
      <c r="Z46" s="42" t="n"/>
      <c r="AA46" s="42" t="n"/>
      <c r="AB46" s="43" t="n"/>
      <c r="AC46" s="44" t="n"/>
      <c r="AD46" s="42" t="n"/>
      <c r="AE46" s="42" t="n"/>
      <c r="AF46" s="42" t="n"/>
      <c r="AG46" s="42" t="n"/>
      <c r="AH46" s="42" t="n"/>
      <c r="AI46" s="6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3" t="n"/>
      <c r="H47" s="43" t="n"/>
      <c r="I47" s="42" t="n"/>
      <c r="J47" s="42" t="n"/>
      <c r="K47" s="42" t="n"/>
      <c r="L47" s="42" t="n"/>
      <c r="M47" s="42" t="n"/>
      <c r="N47" s="43" t="n"/>
      <c r="O47" s="43" t="n"/>
      <c r="P47" s="42" t="n"/>
      <c r="Q47" s="42" t="n"/>
      <c r="R47" s="42" t="n"/>
      <c r="S47" s="42" t="n"/>
      <c r="T47" s="42" t="n"/>
      <c r="U47" s="43" t="n"/>
      <c r="V47" s="43" t="n"/>
      <c r="W47" s="42" t="n"/>
      <c r="X47" s="42" t="n"/>
      <c r="Y47" s="42" t="n"/>
      <c r="Z47" s="42" t="n"/>
      <c r="AA47" s="42" t="n"/>
      <c r="AB47" s="43" t="n"/>
      <c r="AC47" s="44" t="n"/>
      <c r="AD47" s="42" t="n"/>
      <c r="AE47" s="42" t="n"/>
      <c r="AF47" s="42" t="n"/>
      <c r="AG47" s="42" t="n"/>
      <c r="AH47" s="42" t="n"/>
      <c r="AI47" s="6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3" t="n"/>
      <c r="H48" s="43" t="n"/>
      <c r="I48" s="42" t="n"/>
      <c r="J48" s="42" t="n"/>
      <c r="K48" s="42" t="n"/>
      <c r="L48" s="42" t="n"/>
      <c r="M48" s="42" t="n"/>
      <c r="N48" s="43" t="n"/>
      <c r="O48" s="43" t="n"/>
      <c r="P48" s="42" t="n"/>
      <c r="Q48" s="42" t="n"/>
      <c r="R48" s="42" t="n"/>
      <c r="S48" s="42" t="n"/>
      <c r="T48" s="42" t="n"/>
      <c r="U48" s="43" t="n"/>
      <c r="V48" s="43" t="n"/>
      <c r="W48" s="42" t="n"/>
      <c r="X48" s="42" t="n"/>
      <c r="Y48" s="42" t="n"/>
      <c r="Z48" s="42" t="n"/>
      <c r="AA48" s="42" t="n"/>
      <c r="AB48" s="43" t="n"/>
      <c r="AC48" s="44" t="n"/>
      <c r="AD48" s="42" t="n"/>
      <c r="AE48" s="42" t="n"/>
      <c r="AF48" s="42" t="n"/>
      <c r="AG48" s="42" t="n"/>
      <c r="AH48" s="42" t="n"/>
      <c r="AI48" s="6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3" t="n"/>
      <c r="H49" s="43" t="n"/>
      <c r="I49" s="42" t="n"/>
      <c r="J49" s="42" t="n"/>
      <c r="K49" s="42" t="n"/>
      <c r="L49" s="42" t="n"/>
      <c r="M49" s="42" t="n"/>
      <c r="N49" s="43" t="n"/>
      <c r="O49" s="43" t="n"/>
      <c r="P49" s="42" t="n"/>
      <c r="Q49" s="42" t="n"/>
      <c r="R49" s="42" t="n"/>
      <c r="S49" s="42" t="n"/>
      <c r="T49" s="42" t="n"/>
      <c r="U49" s="43" t="n"/>
      <c r="V49" s="43" t="n"/>
      <c r="W49" s="42" t="n"/>
      <c r="X49" s="42" t="n"/>
      <c r="Y49" s="42" t="n"/>
      <c r="Z49" s="42" t="n"/>
      <c r="AA49" s="42" t="n"/>
      <c r="AB49" s="43" t="n"/>
      <c r="AC49" s="44" t="n"/>
      <c r="AD49" s="42" t="n"/>
      <c r="AE49" s="42" t="n"/>
      <c r="AF49" s="42" t="n"/>
      <c r="AG49" s="42" t="n"/>
      <c r="AH49" s="42" t="n"/>
      <c r="AI49" s="6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3" t="n"/>
      <c r="H50" s="43" t="n"/>
      <c r="I50" s="42" t="n"/>
      <c r="J50" s="42" t="n"/>
      <c r="K50" s="42" t="n"/>
      <c r="L50" s="42" t="n"/>
      <c r="M50" s="42" t="n"/>
      <c r="N50" s="43" t="n"/>
      <c r="O50" s="43" t="n"/>
      <c r="P50" s="42" t="n"/>
      <c r="Q50" s="42" t="n"/>
      <c r="R50" s="42" t="n"/>
      <c r="S50" s="42" t="n"/>
      <c r="T50" s="42" t="n"/>
      <c r="U50" s="43" t="n"/>
      <c r="V50" s="43" t="n"/>
      <c r="W50" s="42" t="n"/>
      <c r="X50" s="42" t="n"/>
      <c r="Y50" s="42" t="n"/>
      <c r="Z50" s="42" t="n"/>
      <c r="AA50" s="42" t="n"/>
      <c r="AB50" s="43" t="n"/>
      <c r="AC50" s="44" t="n"/>
      <c r="AD50" s="42" t="n"/>
      <c r="AE50" s="42" t="n"/>
      <c r="AF50" s="42" t="n"/>
      <c r="AG50" s="42" t="n"/>
      <c r="AH50" s="42" t="n"/>
      <c r="AI50" s="6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3" t="n"/>
      <c r="H51" s="43" t="n"/>
      <c r="I51" s="42" t="n"/>
      <c r="J51" s="42" t="n"/>
      <c r="K51" s="42" t="n"/>
      <c r="L51" s="42" t="n"/>
      <c r="M51" s="42" t="n"/>
      <c r="N51" s="43" t="n"/>
      <c r="O51" s="43" t="n"/>
      <c r="P51" s="42" t="n"/>
      <c r="Q51" s="42" t="n"/>
      <c r="R51" s="42" t="n"/>
      <c r="S51" s="42" t="n"/>
      <c r="T51" s="42" t="n"/>
      <c r="U51" s="43" t="n"/>
      <c r="V51" s="43" t="n"/>
      <c r="W51" s="42" t="n"/>
      <c r="X51" s="42" t="n"/>
      <c r="Y51" s="42" t="n"/>
      <c r="Z51" s="42" t="n"/>
      <c r="AA51" s="42" t="n"/>
      <c r="AB51" s="43" t="n"/>
      <c r="AC51" s="44" t="n"/>
      <c r="AD51" s="42" t="n"/>
      <c r="AE51" s="42" t="n"/>
      <c r="AF51" s="42" t="n"/>
      <c r="AG51" s="42" t="n"/>
      <c r="AH51" s="42" t="n"/>
      <c r="AI51" s="6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3" t="n"/>
      <c r="H52" s="43" t="n"/>
      <c r="I52" s="42" t="n"/>
      <c r="J52" s="42" t="n"/>
      <c r="K52" s="42" t="n"/>
      <c r="L52" s="42" t="n"/>
      <c r="M52" s="42" t="n"/>
      <c r="N52" s="43" t="n"/>
      <c r="O52" s="43" t="n"/>
      <c r="P52" s="42" t="n"/>
      <c r="Q52" s="42" t="n"/>
      <c r="R52" s="42" t="n"/>
      <c r="S52" s="42" t="n"/>
      <c r="T52" s="42" t="n"/>
      <c r="U52" s="43" t="n"/>
      <c r="V52" s="43" t="n"/>
      <c r="W52" s="42" t="n"/>
      <c r="X52" s="42" t="n"/>
      <c r="Y52" s="42" t="n"/>
      <c r="Z52" s="42" t="n"/>
      <c r="AA52" s="42" t="n"/>
      <c r="AB52" s="43" t="n"/>
      <c r="AC52" s="44" t="n"/>
      <c r="AD52" s="42" t="n"/>
      <c r="AE52" s="42" t="n"/>
      <c r="AF52" s="42" t="n"/>
      <c r="AG52" s="42" t="n"/>
      <c r="AH52" s="42" t="n"/>
      <c r="AI52" s="6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3" t="n"/>
      <c r="H53" s="43" t="n"/>
      <c r="I53" s="42" t="n"/>
      <c r="J53" s="42" t="n"/>
      <c r="K53" s="42" t="n"/>
      <c r="L53" s="42" t="n"/>
      <c r="M53" s="42" t="n"/>
      <c r="N53" s="43" t="n"/>
      <c r="O53" s="43" t="n"/>
      <c r="P53" s="42" t="n"/>
      <c r="Q53" s="42" t="n"/>
      <c r="R53" s="42" t="n"/>
      <c r="S53" s="42" t="n"/>
      <c r="T53" s="42" t="n"/>
      <c r="U53" s="43" t="n"/>
      <c r="V53" s="43" t="n"/>
      <c r="W53" s="42" t="n"/>
      <c r="X53" s="42" t="n"/>
      <c r="Y53" s="42" t="n"/>
      <c r="Z53" s="42" t="n"/>
      <c r="AA53" s="42" t="n"/>
      <c r="AB53" s="43" t="n"/>
      <c r="AC53" s="44" t="n"/>
      <c r="AD53" s="42" t="n"/>
      <c r="AE53" s="42" t="n"/>
      <c r="AF53" s="42" t="n"/>
      <c r="AG53" s="42" t="n"/>
      <c r="AH53" s="42" t="n"/>
      <c r="AI53" s="6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3" t="n"/>
      <c r="H54" s="43" t="n"/>
      <c r="I54" s="42" t="n"/>
      <c r="J54" s="42" t="n"/>
      <c r="K54" s="42" t="n"/>
      <c r="L54" s="42" t="n"/>
      <c r="M54" s="42" t="n"/>
      <c r="N54" s="43" t="n"/>
      <c r="O54" s="43" t="n"/>
      <c r="P54" s="42" t="n"/>
      <c r="Q54" s="42" t="n"/>
      <c r="R54" s="42" t="n"/>
      <c r="S54" s="42" t="n"/>
      <c r="T54" s="42" t="n"/>
      <c r="U54" s="43" t="n"/>
      <c r="V54" s="43" t="n"/>
      <c r="W54" s="42" t="n"/>
      <c r="X54" s="42" t="n"/>
      <c r="Y54" s="42" t="n"/>
      <c r="Z54" s="42" t="n"/>
      <c r="AA54" s="42" t="n"/>
      <c r="AB54" s="43" t="n"/>
      <c r="AC54" s="44" t="n"/>
      <c r="AD54" s="42" t="n"/>
      <c r="AE54" s="42" t="n"/>
      <c r="AF54" s="42" t="n"/>
      <c r="AG54" s="42" t="n"/>
      <c r="AH54" s="42" t="n"/>
      <c r="AI54" s="6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3" t="n"/>
      <c r="H55" s="43" t="n"/>
      <c r="I55" s="42" t="n"/>
      <c r="J55" s="42" t="n"/>
      <c r="K55" s="42" t="n"/>
      <c r="L55" s="42" t="n"/>
      <c r="M55" s="42" t="n"/>
      <c r="N55" s="43" t="n"/>
      <c r="O55" s="43" t="n"/>
      <c r="P55" s="42" t="n"/>
      <c r="Q55" s="42" t="n"/>
      <c r="R55" s="42" t="n"/>
      <c r="S55" s="42" t="n"/>
      <c r="T55" s="42" t="n"/>
      <c r="U55" s="43" t="n"/>
      <c r="V55" s="43" t="n"/>
      <c r="W55" s="42" t="n"/>
      <c r="X55" s="42" t="n"/>
      <c r="Y55" s="42" t="n"/>
      <c r="Z55" s="42" t="n"/>
      <c r="AA55" s="42" t="n"/>
      <c r="AB55" s="43" t="n"/>
      <c r="AC55" s="44" t="n"/>
      <c r="AD55" s="42" t="n"/>
      <c r="AE55" s="42" t="n"/>
      <c r="AF55" s="42" t="n"/>
      <c r="AG55" s="42" t="n"/>
      <c r="AH55" s="42" t="n"/>
      <c r="AI55" s="6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3" t="n"/>
      <c r="H56" s="43" t="n"/>
      <c r="I56" s="42" t="n"/>
      <c r="J56" s="42" t="n"/>
      <c r="K56" s="42" t="n"/>
      <c r="L56" s="42" t="n"/>
      <c r="M56" s="42" t="n"/>
      <c r="N56" s="43" t="n"/>
      <c r="O56" s="43" t="n"/>
      <c r="P56" s="42" t="n"/>
      <c r="Q56" s="42" t="n"/>
      <c r="R56" s="42" t="n"/>
      <c r="S56" s="42" t="n"/>
      <c r="T56" s="42" t="n"/>
      <c r="U56" s="43" t="n"/>
      <c r="V56" s="43" t="n"/>
      <c r="W56" s="42" t="n"/>
      <c r="X56" s="42" t="n"/>
      <c r="Y56" s="42" t="n"/>
      <c r="Z56" s="42" t="n"/>
      <c r="AA56" s="42" t="n"/>
      <c r="AB56" s="43" t="n"/>
      <c r="AC56" s="44" t="n"/>
      <c r="AD56" s="42" t="n"/>
      <c r="AE56" s="42" t="n"/>
      <c r="AF56" s="42" t="n"/>
      <c r="AG56" s="42" t="n"/>
      <c r="AH56" s="42" t="n"/>
      <c r="AI56" s="6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3" t="n"/>
      <c r="H57" s="43" t="n"/>
      <c r="I57" s="42" t="n"/>
      <c r="J57" s="42" t="n"/>
      <c r="K57" s="42" t="n"/>
      <c r="L57" s="42" t="n"/>
      <c r="M57" s="42" t="n"/>
      <c r="N57" s="43" t="n"/>
      <c r="O57" s="43" t="n"/>
      <c r="P57" s="42" t="n"/>
      <c r="Q57" s="42" t="n"/>
      <c r="R57" s="42" t="n"/>
      <c r="S57" s="42" t="n"/>
      <c r="T57" s="42" t="n"/>
      <c r="U57" s="43" t="n"/>
      <c r="V57" s="43" t="n"/>
      <c r="W57" s="42" t="n"/>
      <c r="X57" s="42" t="n"/>
      <c r="Y57" s="42" t="n"/>
      <c r="Z57" s="42" t="n"/>
      <c r="AA57" s="42" t="n"/>
      <c r="AB57" s="43" t="n"/>
      <c r="AC57" s="44" t="n"/>
      <c r="AD57" s="42" t="n"/>
      <c r="AE57" s="42" t="n"/>
      <c r="AF57" s="42" t="n"/>
      <c r="AG57" s="42" t="n"/>
      <c r="AH57" s="42" t="n"/>
      <c r="AI57" s="6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3" t="n"/>
      <c r="H58" s="43" t="n"/>
      <c r="I58" s="42" t="n"/>
      <c r="J58" s="42" t="n"/>
      <c r="K58" s="42" t="n"/>
      <c r="L58" s="42" t="n"/>
      <c r="M58" s="42" t="n"/>
      <c r="N58" s="43" t="n"/>
      <c r="O58" s="43" t="n"/>
      <c r="P58" s="42" t="n"/>
      <c r="Q58" s="42" t="n"/>
      <c r="R58" s="42" t="n"/>
      <c r="S58" s="42" t="n"/>
      <c r="T58" s="42" t="n"/>
      <c r="U58" s="43" t="n"/>
      <c r="V58" s="43" t="n"/>
      <c r="W58" s="42" t="n"/>
      <c r="X58" s="42" t="n"/>
      <c r="Y58" s="42" t="n"/>
      <c r="Z58" s="42" t="n"/>
      <c r="AA58" s="42" t="n"/>
      <c r="AB58" s="43" t="n"/>
      <c r="AC58" s="44" t="n"/>
      <c r="AD58" s="42" t="n"/>
      <c r="AE58" s="42" t="n"/>
      <c r="AF58" s="42" t="n"/>
      <c r="AG58" s="42" t="n"/>
      <c r="AH58" s="42" t="n"/>
      <c r="AI58" s="6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3" t="n"/>
      <c r="H59" s="43" t="n"/>
      <c r="I59" s="42" t="n"/>
      <c r="J59" s="42" t="n"/>
      <c r="K59" s="42" t="n"/>
      <c r="L59" s="42" t="n"/>
      <c r="M59" s="42" t="n"/>
      <c r="N59" s="43" t="n"/>
      <c r="O59" s="43" t="n"/>
      <c r="P59" s="42" t="n"/>
      <c r="Q59" s="42" t="n"/>
      <c r="R59" s="42" t="n"/>
      <c r="S59" s="42" t="n"/>
      <c r="T59" s="42" t="n"/>
      <c r="U59" s="43" t="n"/>
      <c r="V59" s="43" t="n"/>
      <c r="W59" s="42" t="n"/>
      <c r="X59" s="42" t="n"/>
      <c r="Y59" s="42" t="n"/>
      <c r="Z59" s="42" t="n"/>
      <c r="AA59" s="42" t="n"/>
      <c r="AB59" s="43" t="n"/>
      <c r="AC59" s="44" t="n"/>
      <c r="AD59" s="42" t="n"/>
      <c r="AE59" s="42" t="n"/>
      <c r="AF59" s="42" t="n"/>
      <c r="AG59" s="42" t="n"/>
      <c r="AH59" s="42" t="n"/>
      <c r="AI59" s="6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3" t="n"/>
      <c r="H60" s="43" t="n"/>
      <c r="I60" s="42" t="n"/>
      <c r="J60" s="42" t="n"/>
      <c r="K60" s="42" t="n"/>
      <c r="L60" s="42" t="n"/>
      <c r="M60" s="42" t="n"/>
      <c r="N60" s="43" t="n"/>
      <c r="O60" s="43" t="n"/>
      <c r="P60" s="42" t="n"/>
      <c r="Q60" s="42" t="n"/>
      <c r="R60" s="42" t="n"/>
      <c r="S60" s="42" t="n"/>
      <c r="T60" s="42" t="n"/>
      <c r="U60" s="43" t="n"/>
      <c r="V60" s="43" t="n"/>
      <c r="W60" s="42" t="n"/>
      <c r="X60" s="42" t="n"/>
      <c r="Y60" s="42" t="n"/>
      <c r="Z60" s="42" t="n"/>
      <c r="AA60" s="42" t="n"/>
      <c r="AB60" s="43" t="n"/>
      <c r="AC60" s="44" t="n"/>
      <c r="AD60" s="42" t="n"/>
      <c r="AE60" s="42" t="n"/>
      <c r="AF60" s="42" t="n"/>
      <c r="AG60" s="42" t="n"/>
      <c r="AH60" s="42" t="n"/>
      <c r="AI60" s="6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3" t="n"/>
      <c r="H61" s="43" t="n"/>
      <c r="I61" s="42" t="n"/>
      <c r="J61" s="42" t="n"/>
      <c r="K61" s="42" t="n"/>
      <c r="L61" s="42" t="n"/>
      <c r="M61" s="42" t="n"/>
      <c r="N61" s="43" t="n"/>
      <c r="O61" s="43" t="n"/>
      <c r="P61" s="42" t="n"/>
      <c r="Q61" s="42" t="n"/>
      <c r="R61" s="42" t="n"/>
      <c r="S61" s="42" t="n"/>
      <c r="T61" s="42" t="n"/>
      <c r="U61" s="43" t="n"/>
      <c r="V61" s="43" t="n"/>
      <c r="W61" s="42" t="n"/>
      <c r="X61" s="42" t="n"/>
      <c r="Y61" s="42" t="n"/>
      <c r="Z61" s="42" t="n"/>
      <c r="AA61" s="42" t="n"/>
      <c r="AB61" s="43" t="n"/>
      <c r="AC61" s="44" t="n"/>
      <c r="AD61" s="42" t="n"/>
      <c r="AE61" s="42" t="n"/>
      <c r="AF61" s="42" t="n"/>
      <c r="AG61" s="42" t="n"/>
      <c r="AH61" s="42" t="n"/>
      <c r="AI61" s="6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3" t="n"/>
      <c r="H62" s="43" t="n"/>
      <c r="I62" s="42" t="n"/>
      <c r="J62" s="42" t="n"/>
      <c r="K62" s="42" t="n"/>
      <c r="L62" s="42" t="n"/>
      <c r="M62" s="42" t="n"/>
      <c r="N62" s="43" t="n"/>
      <c r="O62" s="43" t="n"/>
      <c r="P62" s="42" t="n"/>
      <c r="Q62" s="42" t="n"/>
      <c r="R62" s="42" t="n"/>
      <c r="S62" s="42" t="n"/>
      <c r="T62" s="42" t="n"/>
      <c r="U62" s="43" t="n"/>
      <c r="V62" s="43" t="n"/>
      <c r="W62" s="42" t="n"/>
      <c r="X62" s="42" t="n"/>
      <c r="Y62" s="42" t="n"/>
      <c r="Z62" s="42" t="n"/>
      <c r="AA62" s="42" t="n"/>
      <c r="AB62" s="43" t="n"/>
      <c r="AC62" s="44" t="n"/>
      <c r="AD62" s="42" t="n"/>
      <c r="AE62" s="42" t="n"/>
      <c r="AF62" s="42" t="n"/>
      <c r="AG62" s="42" t="n"/>
      <c r="AH62" s="42" t="n"/>
      <c r="AI62" s="6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3" t="n"/>
      <c r="H63" s="43" t="n"/>
      <c r="I63" s="42" t="n"/>
      <c r="J63" s="42" t="n"/>
      <c r="K63" s="42" t="n"/>
      <c r="L63" s="42" t="n"/>
      <c r="M63" s="42" t="n"/>
      <c r="N63" s="43" t="n"/>
      <c r="O63" s="43" t="n"/>
      <c r="P63" s="42" t="n"/>
      <c r="Q63" s="42" t="n"/>
      <c r="R63" s="42" t="n"/>
      <c r="S63" s="42" t="n"/>
      <c r="T63" s="42" t="n"/>
      <c r="U63" s="43" t="n"/>
      <c r="V63" s="43" t="n"/>
      <c r="W63" s="42" t="n"/>
      <c r="X63" s="42" t="n"/>
      <c r="Y63" s="42" t="n"/>
      <c r="Z63" s="42" t="n"/>
      <c r="AA63" s="42" t="n"/>
      <c r="AB63" s="43" t="n"/>
      <c r="AC63" s="44" t="n"/>
      <c r="AD63" s="42" t="n"/>
      <c r="AE63" s="42" t="n"/>
      <c r="AF63" s="42" t="n"/>
      <c r="AG63" s="42" t="n"/>
      <c r="AH63" s="42" t="n"/>
      <c r="AI63" s="6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3" t="n"/>
      <c r="H64" s="43" t="n"/>
      <c r="I64" s="42" t="n"/>
      <c r="J64" s="42" t="n"/>
      <c r="K64" s="42" t="n"/>
      <c r="L64" s="42" t="n"/>
      <c r="M64" s="42" t="n"/>
      <c r="N64" s="43" t="n"/>
      <c r="O64" s="43" t="n"/>
      <c r="P64" s="42" t="n"/>
      <c r="Q64" s="42" t="n"/>
      <c r="R64" s="42" t="n"/>
      <c r="S64" s="42" t="n"/>
      <c r="T64" s="42" t="n"/>
      <c r="U64" s="43" t="n"/>
      <c r="V64" s="43" t="n"/>
      <c r="W64" s="42" t="n"/>
      <c r="X64" s="42" t="n"/>
      <c r="Y64" s="42" t="n"/>
      <c r="Z64" s="42" t="n"/>
      <c r="AA64" s="42" t="n"/>
      <c r="AB64" s="43" t="n"/>
      <c r="AC64" s="44" t="n"/>
      <c r="AD64" s="42" t="n"/>
      <c r="AE64" s="42" t="n"/>
      <c r="AF64" s="42" t="n"/>
      <c r="AG64" s="42" t="n"/>
      <c r="AH64" s="42" t="n"/>
      <c r="AI64" s="6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3" t="n"/>
      <c r="H65" s="43" t="n"/>
      <c r="I65" s="42" t="n"/>
      <c r="J65" s="42" t="n"/>
      <c r="K65" s="42" t="n"/>
      <c r="L65" s="42" t="n"/>
      <c r="M65" s="42" t="n"/>
      <c r="N65" s="43" t="n"/>
      <c r="O65" s="43" t="n"/>
      <c r="P65" s="42" t="n"/>
      <c r="Q65" s="42" t="n"/>
      <c r="R65" s="42" t="n"/>
      <c r="S65" s="42" t="n"/>
      <c r="T65" s="42" t="n"/>
      <c r="U65" s="43" t="n"/>
      <c r="V65" s="43" t="n"/>
      <c r="W65" s="42" t="n"/>
      <c r="X65" s="42" t="n"/>
      <c r="Y65" s="42" t="n"/>
      <c r="Z65" s="42" t="n"/>
      <c r="AA65" s="42" t="n"/>
      <c r="AB65" s="43" t="n"/>
      <c r="AC65" s="44" t="n"/>
      <c r="AD65" s="42" t="n"/>
      <c r="AE65" s="42" t="n"/>
      <c r="AF65" s="42" t="n"/>
      <c r="AG65" s="42" t="n"/>
      <c r="AH65" s="42" t="n"/>
      <c r="AI65" s="6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3" t="n"/>
      <c r="H66" s="43" t="n"/>
      <c r="I66" s="42" t="n"/>
      <c r="J66" s="42" t="n"/>
      <c r="K66" s="42" t="n"/>
      <c r="L66" s="42" t="n"/>
      <c r="M66" s="42" t="n"/>
      <c r="N66" s="43" t="n"/>
      <c r="O66" s="43" t="n"/>
      <c r="P66" s="42" t="n"/>
      <c r="Q66" s="42" t="n"/>
      <c r="R66" s="42" t="n"/>
      <c r="S66" s="42" t="n"/>
      <c r="T66" s="42" t="n"/>
      <c r="U66" s="43" t="n"/>
      <c r="V66" s="43" t="n"/>
      <c r="W66" s="42" t="n"/>
      <c r="X66" s="42" t="n"/>
      <c r="Y66" s="42" t="n"/>
      <c r="Z66" s="42" t="n"/>
      <c r="AA66" s="42" t="n"/>
      <c r="AB66" s="43" t="n"/>
      <c r="AC66" s="44" t="n"/>
      <c r="AD66" s="42" t="n"/>
      <c r="AE66" s="42" t="n"/>
      <c r="AF66" s="42" t="n"/>
      <c r="AG66" s="42" t="n"/>
      <c r="AH66" s="42" t="n"/>
      <c r="AI66" s="6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6.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مايو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7" t="n">
        <v>1</v>
      </c>
      <c r="F5" s="26" t="n">
        <v>2</v>
      </c>
      <c r="G5" s="25" t="n">
        <v>3</v>
      </c>
      <c r="H5" s="25" t="n">
        <v>4</v>
      </c>
      <c r="I5" s="25" t="n">
        <v>5</v>
      </c>
      <c r="J5" s="25" t="n">
        <v>6</v>
      </c>
      <c r="K5" s="25" t="n">
        <v>7</v>
      </c>
      <c r="L5" s="26" t="n">
        <v>8</v>
      </c>
      <c r="M5" s="26" t="n">
        <v>9</v>
      </c>
      <c r="N5" s="25" t="n">
        <v>10</v>
      </c>
      <c r="O5" s="25" t="n">
        <v>11</v>
      </c>
      <c r="P5" s="25" t="n">
        <v>12</v>
      </c>
      <c r="Q5" s="25" t="n">
        <v>13</v>
      </c>
      <c r="R5" s="25" t="n">
        <v>14</v>
      </c>
      <c r="S5" s="26" t="n">
        <v>15</v>
      </c>
      <c r="T5" s="26" t="n">
        <v>16</v>
      </c>
      <c r="U5" s="25" t="n">
        <v>17</v>
      </c>
      <c r="V5" s="25" t="n">
        <v>18</v>
      </c>
      <c r="W5" s="25" t="n">
        <v>19</v>
      </c>
      <c r="X5" s="25" t="n">
        <v>20</v>
      </c>
      <c r="Y5" s="25" t="n">
        <v>21</v>
      </c>
      <c r="Z5" s="26" t="n">
        <v>22</v>
      </c>
      <c r="AA5" s="26" t="n">
        <v>23</v>
      </c>
      <c r="AB5" s="25" t="n">
        <v>24</v>
      </c>
      <c r="AC5" s="25" t="n">
        <v>25</v>
      </c>
      <c r="AD5" s="25" t="n">
        <v>26</v>
      </c>
      <c r="AE5" s="25" t="n">
        <v>27</v>
      </c>
      <c r="AF5" s="25" t="n">
        <v>28</v>
      </c>
      <c r="AG5" s="26" t="n">
        <v>29</v>
      </c>
      <c r="AH5" s="26" t="n">
        <v>30</v>
      </c>
      <c r="AI5" s="25"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3" t="inlineStr">
        <is>
          <t>ج</t>
        </is>
      </c>
      <c r="F6" s="32" t="inlineStr">
        <is>
          <t>س</t>
        </is>
      </c>
      <c r="G6" s="31" t="inlineStr">
        <is>
          <t>أ</t>
        </is>
      </c>
      <c r="H6" s="31" t="inlineStr">
        <is>
          <t>ن</t>
        </is>
      </c>
      <c r="I6" s="31" t="inlineStr">
        <is>
          <t>ث</t>
        </is>
      </c>
      <c r="J6" s="31" t="inlineStr">
        <is>
          <t>ر</t>
        </is>
      </c>
      <c r="K6" s="31" t="inlineStr">
        <is>
          <t>خ</t>
        </is>
      </c>
      <c r="L6" s="32" t="inlineStr">
        <is>
          <t>ج</t>
        </is>
      </c>
      <c r="M6" s="32" t="inlineStr">
        <is>
          <t>س</t>
        </is>
      </c>
      <c r="N6" s="31" t="inlineStr">
        <is>
          <t>أ</t>
        </is>
      </c>
      <c r="O6" s="31" t="inlineStr">
        <is>
          <t>ن</t>
        </is>
      </c>
      <c r="P6" s="31" t="inlineStr">
        <is>
          <t>ث</t>
        </is>
      </c>
      <c r="Q6" s="31" t="inlineStr">
        <is>
          <t>ر</t>
        </is>
      </c>
      <c r="R6" s="31" t="inlineStr">
        <is>
          <t>خ</t>
        </is>
      </c>
      <c r="S6" s="32" t="inlineStr">
        <is>
          <t>ج</t>
        </is>
      </c>
      <c r="T6" s="32" t="inlineStr">
        <is>
          <t>س</t>
        </is>
      </c>
      <c r="U6" s="31" t="inlineStr">
        <is>
          <t>أ</t>
        </is>
      </c>
      <c r="V6" s="31" t="inlineStr">
        <is>
          <t>ن</t>
        </is>
      </c>
      <c r="W6" s="31" t="inlineStr">
        <is>
          <t>ث</t>
        </is>
      </c>
      <c r="X6" s="31" t="inlineStr">
        <is>
          <t>ر</t>
        </is>
      </c>
      <c r="Y6" s="31" t="inlineStr">
        <is>
          <t>خ</t>
        </is>
      </c>
      <c r="Z6" s="32" t="inlineStr">
        <is>
          <t>ج</t>
        </is>
      </c>
      <c r="AA6" s="32" t="inlineStr">
        <is>
          <t>س</t>
        </is>
      </c>
      <c r="AB6" s="31" t="inlineStr">
        <is>
          <t>أ</t>
        </is>
      </c>
      <c r="AC6" s="31" t="inlineStr">
        <is>
          <t>ن</t>
        </is>
      </c>
      <c r="AD6" s="31" t="inlineStr">
        <is>
          <t>ث</t>
        </is>
      </c>
      <c r="AE6" s="31" t="inlineStr">
        <is>
          <t>ر</t>
        </is>
      </c>
      <c r="AF6" s="31" t="inlineStr">
        <is>
          <t>خ</t>
        </is>
      </c>
      <c r="AG6" s="32" t="inlineStr">
        <is>
          <t>ج</t>
        </is>
      </c>
      <c r="AH6" s="32" t="inlineStr">
        <is>
          <t>س</t>
        </is>
      </c>
      <c r="AI6" s="31" t="inlineStr">
        <is>
          <t>أ</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8">
        <f>IF(COUNTIFS(الإعدادات!$B$23:$B$60,5,الإعدادات!$C$23:$C$60,E$5)&gt;0,1,0)</f>
        <v/>
      </c>
      <c r="F7" s="37">
        <f>IF(COUNTIFS(الإعدادات!$B$23:$B$60,5,الإعدادات!$C$23:$C$60,F$5)&gt;0,1,0)</f>
        <v/>
      </c>
      <c r="G7" s="37">
        <f>IF(COUNTIFS(الإعدادات!$B$23:$B$60,5,الإعدادات!$C$23:$C$60,G$5)&gt;0,1,0)</f>
        <v/>
      </c>
      <c r="H7" s="37">
        <f>IF(COUNTIFS(الإعدادات!$B$23:$B$60,5,الإعدادات!$C$23:$C$60,H$5)&gt;0,1,0)</f>
        <v/>
      </c>
      <c r="I7" s="37">
        <f>IF(COUNTIFS(الإعدادات!$B$23:$B$60,5,الإعدادات!$C$23:$C$60,I$5)&gt;0,1,0)</f>
        <v/>
      </c>
      <c r="J7" s="37">
        <f>IF(COUNTIFS(الإعدادات!$B$23:$B$60,5,الإعدادات!$C$23:$C$60,J$5)&gt;0,1,0)</f>
        <v/>
      </c>
      <c r="K7" s="37">
        <f>IF(COUNTIFS(الإعدادات!$B$23:$B$60,5,الإعدادات!$C$23:$C$60,K$5)&gt;0,1,0)</f>
        <v/>
      </c>
      <c r="L7" s="37">
        <f>IF(COUNTIFS(الإعدادات!$B$23:$B$60,5,الإعدادات!$C$23:$C$60,L$5)&gt;0,1,0)</f>
        <v/>
      </c>
      <c r="M7" s="37">
        <f>IF(COUNTIFS(الإعدادات!$B$23:$B$60,5,الإعدادات!$C$23:$C$60,M$5)&gt;0,1,0)</f>
        <v/>
      </c>
      <c r="N7" s="37">
        <f>IF(COUNTIFS(الإعدادات!$B$23:$B$60,5,الإعدادات!$C$23:$C$60,N$5)&gt;0,1,0)</f>
        <v/>
      </c>
      <c r="O7" s="37">
        <f>IF(COUNTIFS(الإعدادات!$B$23:$B$60,5,الإعدادات!$C$23:$C$60,O$5)&gt;0,1,0)</f>
        <v/>
      </c>
      <c r="P7" s="37">
        <f>IF(COUNTIFS(الإعدادات!$B$23:$B$60,5,الإعدادات!$C$23:$C$60,P$5)&gt;0,1,0)</f>
        <v/>
      </c>
      <c r="Q7" s="37">
        <f>IF(COUNTIFS(الإعدادات!$B$23:$B$60,5,الإعدادات!$C$23:$C$60,Q$5)&gt;0,1,0)</f>
        <v/>
      </c>
      <c r="R7" s="37">
        <f>IF(COUNTIFS(الإعدادات!$B$23:$B$60,5,الإعدادات!$C$23:$C$60,R$5)&gt;0,1,0)</f>
        <v/>
      </c>
      <c r="S7" s="37">
        <f>IF(COUNTIFS(الإعدادات!$B$23:$B$60,5,الإعدادات!$C$23:$C$60,S$5)&gt;0,1,0)</f>
        <v/>
      </c>
      <c r="T7" s="37">
        <f>IF(COUNTIFS(الإعدادات!$B$23:$B$60,5,الإعدادات!$C$23:$C$60,T$5)&gt;0,1,0)</f>
        <v/>
      </c>
      <c r="U7" s="37">
        <f>IF(COUNTIFS(الإعدادات!$B$23:$B$60,5,الإعدادات!$C$23:$C$60,U$5)&gt;0,1,0)</f>
        <v/>
      </c>
      <c r="V7" s="37">
        <f>IF(COUNTIFS(الإعدادات!$B$23:$B$60,5,الإعدادات!$C$23:$C$60,V$5)&gt;0,1,0)</f>
        <v/>
      </c>
      <c r="W7" s="37">
        <f>IF(COUNTIFS(الإعدادات!$B$23:$B$60,5,الإعدادات!$C$23:$C$60,W$5)&gt;0,1,0)</f>
        <v/>
      </c>
      <c r="X7" s="37">
        <f>IF(COUNTIFS(الإعدادات!$B$23:$B$60,5,الإعدادات!$C$23:$C$60,X$5)&gt;0,1,0)</f>
        <v/>
      </c>
      <c r="Y7" s="37">
        <f>IF(COUNTIFS(الإعدادات!$B$23:$B$60,5,الإعدادات!$C$23:$C$60,Y$5)&gt;0,1,0)</f>
        <v/>
      </c>
      <c r="Z7" s="37">
        <f>IF(COUNTIFS(الإعدادات!$B$23:$B$60,5,الإعدادات!$C$23:$C$60,Z$5)&gt;0,1,0)</f>
        <v/>
      </c>
      <c r="AA7" s="37">
        <f>IF(COUNTIFS(الإعدادات!$B$23:$B$60,5,الإعدادات!$C$23:$C$60,AA$5)&gt;0,1,0)</f>
        <v/>
      </c>
      <c r="AB7" s="37">
        <f>IF(COUNTIFS(الإعدادات!$B$23:$B$60,5,الإعدادات!$C$23:$C$60,AB$5)&gt;0,1,0)</f>
        <v/>
      </c>
      <c r="AC7" s="37">
        <f>IF(COUNTIFS(الإعدادات!$B$23:$B$60,5,الإعدادات!$C$23:$C$60,AC$5)&gt;0,1,0)</f>
        <v/>
      </c>
      <c r="AD7" s="37">
        <f>IF(COUNTIFS(الإعدادات!$B$23:$B$60,5,الإعدادات!$C$23:$C$60,AD$5)&gt;0,1,0)</f>
        <v/>
      </c>
      <c r="AE7" s="37">
        <f>IF(COUNTIFS(الإعدادات!$B$23:$B$60,5,الإعدادات!$C$23:$C$60,AE$5)&gt;0,1,0)</f>
        <v/>
      </c>
      <c r="AF7" s="37">
        <f>IF(COUNTIFS(الإعدادات!$B$23:$B$60,5,الإعدادات!$C$23:$C$60,AF$5)&gt;0,1,0)</f>
        <v/>
      </c>
      <c r="AG7" s="37">
        <f>IF(COUNTIFS(الإعدادات!$B$23:$B$60,5,الإعدادات!$C$23:$C$60,AG$5)&gt;0,1,0)</f>
        <v/>
      </c>
      <c r="AH7" s="37">
        <f>IF(COUNTIFS(الإعدادات!$B$23:$B$60,5,الإعدادات!$C$23:$C$60,AH$5)&gt;0,1,0)</f>
        <v/>
      </c>
      <c r="AI7" s="37">
        <f>IF(COUNTIFS(الإعدادات!$B$23:$B$60,5,الإعدادات!$C$23:$C$60,AI$5)&gt;0,1,0)</f>
        <v/>
      </c>
    </row>
    <row r="8" ht="20" customHeight="1">
      <c r="A8" s="39" t="n">
        <v>1</v>
      </c>
      <c r="B8" s="40" t="n">
        <v>1</v>
      </c>
      <c r="C8" s="41" t="inlineStr">
        <is>
          <t>صابر محمود محمد حسن</t>
        </is>
      </c>
      <c r="D8" s="39" t="inlineStr">
        <is>
          <t>SO</t>
        </is>
      </c>
      <c r="E8" s="44" t="n"/>
      <c r="F8" s="43" t="n"/>
      <c r="G8" s="42" t="n"/>
      <c r="H8" s="42" t="n"/>
      <c r="I8" s="42" t="n"/>
      <c r="J8" s="42" t="n"/>
      <c r="K8" s="42" t="n"/>
      <c r="L8" s="43" t="n"/>
      <c r="M8" s="43" t="n"/>
      <c r="N8" s="42" t="n"/>
      <c r="O8" s="42" t="n"/>
      <c r="P8" s="42" t="n"/>
      <c r="Q8" s="42" t="n"/>
      <c r="R8" s="42" t="n"/>
      <c r="S8" s="43" t="n"/>
      <c r="T8" s="43" t="n"/>
      <c r="U8" s="42" t="n"/>
      <c r="V8" s="42" t="n"/>
      <c r="W8" s="42" t="n"/>
      <c r="X8" s="42" t="n"/>
      <c r="Y8" s="42" t="n"/>
      <c r="Z8" s="43" t="n"/>
      <c r="AA8" s="43" t="n"/>
      <c r="AB8" s="42" t="n"/>
      <c r="AC8" s="42" t="n"/>
      <c r="AD8" s="42" t="n"/>
      <c r="AE8" s="42" t="n"/>
      <c r="AF8" s="42" t="n"/>
      <c r="AG8" s="43" t="n"/>
      <c r="AH8" s="43" t="n"/>
      <c r="AI8" s="42"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4" t="n"/>
      <c r="F9" s="43" t="n"/>
      <c r="G9" s="42" t="n"/>
      <c r="H9" s="42" t="n"/>
      <c r="I9" s="42" t="n"/>
      <c r="J9" s="42" t="n"/>
      <c r="K9" s="42" t="n"/>
      <c r="L9" s="43" t="n"/>
      <c r="M9" s="43" t="n"/>
      <c r="N9" s="42" t="n"/>
      <c r="O9" s="42" t="n"/>
      <c r="P9" s="42" t="n"/>
      <c r="Q9" s="42" t="n"/>
      <c r="R9" s="42" t="n"/>
      <c r="S9" s="43" t="n"/>
      <c r="T9" s="43" t="n"/>
      <c r="U9" s="42" t="n"/>
      <c r="V9" s="42" t="n"/>
      <c r="W9" s="42" t="n"/>
      <c r="X9" s="42" t="n"/>
      <c r="Y9" s="42" t="n"/>
      <c r="Z9" s="43" t="n"/>
      <c r="AA9" s="43" t="n"/>
      <c r="AB9" s="42" t="n"/>
      <c r="AC9" s="42" t="n"/>
      <c r="AD9" s="42" t="n"/>
      <c r="AE9" s="42" t="n"/>
      <c r="AF9" s="42" t="n"/>
      <c r="AG9" s="43" t="n"/>
      <c r="AH9" s="43" t="n"/>
      <c r="AI9" s="42"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4" t="n"/>
      <c r="F10" s="43" t="n"/>
      <c r="G10" s="42" t="n"/>
      <c r="H10" s="42" t="n"/>
      <c r="I10" s="42" t="n"/>
      <c r="J10" s="42" t="n"/>
      <c r="K10" s="42" t="n"/>
      <c r="L10" s="43" t="n"/>
      <c r="M10" s="43" t="n"/>
      <c r="N10" s="42" t="n"/>
      <c r="O10" s="42" t="n"/>
      <c r="P10" s="42" t="n"/>
      <c r="Q10" s="42" t="n"/>
      <c r="R10" s="42" t="n"/>
      <c r="S10" s="43" t="n"/>
      <c r="T10" s="43" t="n"/>
      <c r="U10" s="42" t="n"/>
      <c r="V10" s="42" t="n"/>
      <c r="W10" s="42" t="n"/>
      <c r="X10" s="42" t="n"/>
      <c r="Y10" s="42" t="n"/>
      <c r="Z10" s="43" t="n"/>
      <c r="AA10" s="43" t="n"/>
      <c r="AB10" s="42" t="n"/>
      <c r="AC10" s="42" t="n"/>
      <c r="AD10" s="42" t="n"/>
      <c r="AE10" s="42" t="n"/>
      <c r="AF10" s="42" t="n"/>
      <c r="AG10" s="43" t="n"/>
      <c r="AH10" s="43" t="n"/>
      <c r="AI10" s="42"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4" t="n"/>
      <c r="F11" s="43" t="n"/>
      <c r="G11" s="42" t="n"/>
      <c r="H11" s="42" t="n"/>
      <c r="I11" s="42" t="n"/>
      <c r="J11" s="42" t="n"/>
      <c r="K11" s="42" t="n"/>
      <c r="L11" s="43" t="n"/>
      <c r="M11" s="43" t="n"/>
      <c r="N11" s="42" t="n"/>
      <c r="O11" s="42" t="n"/>
      <c r="P11" s="42" t="n"/>
      <c r="Q11" s="42" t="n"/>
      <c r="R11" s="42" t="n"/>
      <c r="S11" s="43" t="n"/>
      <c r="T11" s="43" t="n"/>
      <c r="U11" s="42" t="n"/>
      <c r="V11" s="42" t="n"/>
      <c r="W11" s="42" t="n"/>
      <c r="X11" s="42" t="n"/>
      <c r="Y11" s="42" t="n"/>
      <c r="Z11" s="43" t="n"/>
      <c r="AA11" s="43" t="n"/>
      <c r="AB11" s="42" t="n"/>
      <c r="AC11" s="42" t="n"/>
      <c r="AD11" s="42" t="n"/>
      <c r="AE11" s="42" t="n"/>
      <c r="AF11" s="42" t="n"/>
      <c r="AG11" s="43" t="n"/>
      <c r="AH11" s="43" t="n"/>
      <c r="AI11" s="42"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4" t="n"/>
      <c r="F12" s="43" t="n"/>
      <c r="G12" s="42" t="n"/>
      <c r="H12" s="42" t="n"/>
      <c r="I12" s="42" t="n"/>
      <c r="J12" s="42" t="n"/>
      <c r="K12" s="42" t="n"/>
      <c r="L12" s="43" t="n"/>
      <c r="M12" s="43" t="n"/>
      <c r="N12" s="42" t="n"/>
      <c r="O12" s="42" t="n"/>
      <c r="P12" s="42" t="n"/>
      <c r="Q12" s="42" t="n"/>
      <c r="R12" s="42" t="n"/>
      <c r="S12" s="43" t="n"/>
      <c r="T12" s="43" t="n"/>
      <c r="U12" s="42" t="n"/>
      <c r="V12" s="42" t="n"/>
      <c r="W12" s="42" t="n"/>
      <c r="X12" s="42" t="n"/>
      <c r="Y12" s="42" t="n"/>
      <c r="Z12" s="43" t="n"/>
      <c r="AA12" s="43" t="n"/>
      <c r="AB12" s="42" t="n"/>
      <c r="AC12" s="42" t="n"/>
      <c r="AD12" s="42" t="n"/>
      <c r="AE12" s="42" t="n"/>
      <c r="AF12" s="42" t="n"/>
      <c r="AG12" s="43" t="n"/>
      <c r="AH12" s="43" t="n"/>
      <c r="AI12" s="42"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4" t="n"/>
      <c r="F13" s="43" t="n"/>
      <c r="G13" s="42" t="n"/>
      <c r="H13" s="42" t="n"/>
      <c r="I13" s="42" t="n"/>
      <c r="J13" s="42" t="n"/>
      <c r="K13" s="42" t="n"/>
      <c r="L13" s="43" t="n"/>
      <c r="M13" s="43" t="n"/>
      <c r="N13" s="42" t="n"/>
      <c r="O13" s="42" t="n"/>
      <c r="P13" s="42" t="n"/>
      <c r="Q13" s="42" t="n"/>
      <c r="R13" s="42" t="n"/>
      <c r="S13" s="43" t="n"/>
      <c r="T13" s="43" t="n"/>
      <c r="U13" s="42" t="n"/>
      <c r="V13" s="42" t="n"/>
      <c r="W13" s="42" t="n"/>
      <c r="X13" s="42" t="n"/>
      <c r="Y13" s="42" t="n"/>
      <c r="Z13" s="43" t="n"/>
      <c r="AA13" s="43" t="n"/>
      <c r="AB13" s="42" t="n"/>
      <c r="AC13" s="42" t="n"/>
      <c r="AD13" s="42" t="n"/>
      <c r="AE13" s="42" t="n"/>
      <c r="AF13" s="42" t="n"/>
      <c r="AG13" s="43" t="n"/>
      <c r="AH13" s="43" t="n"/>
      <c r="AI13" s="42"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4" t="n"/>
      <c r="F14" s="43" t="n"/>
      <c r="G14" s="42" t="n"/>
      <c r="H14" s="42" t="n"/>
      <c r="I14" s="42" t="n"/>
      <c r="J14" s="42" t="n"/>
      <c r="K14" s="42" t="n"/>
      <c r="L14" s="43" t="n"/>
      <c r="M14" s="43" t="n"/>
      <c r="N14" s="42" t="n"/>
      <c r="O14" s="42" t="n"/>
      <c r="P14" s="42" t="n"/>
      <c r="Q14" s="42" t="n"/>
      <c r="R14" s="42" t="n"/>
      <c r="S14" s="43" t="n"/>
      <c r="T14" s="43" t="n"/>
      <c r="U14" s="42" t="n"/>
      <c r="V14" s="42" t="n"/>
      <c r="W14" s="42" t="n"/>
      <c r="X14" s="42" t="n"/>
      <c r="Y14" s="42" t="n"/>
      <c r="Z14" s="43" t="n"/>
      <c r="AA14" s="43" t="n"/>
      <c r="AB14" s="42" t="n"/>
      <c r="AC14" s="42" t="n"/>
      <c r="AD14" s="42" t="n"/>
      <c r="AE14" s="42" t="n"/>
      <c r="AF14" s="42" t="n"/>
      <c r="AG14" s="43" t="n"/>
      <c r="AH14" s="43" t="n"/>
      <c r="AI14" s="42"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4" t="n"/>
      <c r="F15" s="43" t="n"/>
      <c r="G15" s="42" t="n"/>
      <c r="H15" s="42" t="n"/>
      <c r="I15" s="42" t="n"/>
      <c r="J15" s="42" t="n"/>
      <c r="K15" s="42" t="n"/>
      <c r="L15" s="43" t="n"/>
      <c r="M15" s="43" t="n"/>
      <c r="N15" s="42" t="n"/>
      <c r="O15" s="42" t="n"/>
      <c r="P15" s="42" t="n"/>
      <c r="Q15" s="42" t="n"/>
      <c r="R15" s="42" t="n"/>
      <c r="S15" s="43" t="n"/>
      <c r="T15" s="43" t="n"/>
      <c r="U15" s="42" t="n"/>
      <c r="V15" s="42" t="n"/>
      <c r="W15" s="42" t="n"/>
      <c r="X15" s="42" t="n"/>
      <c r="Y15" s="42" t="n"/>
      <c r="Z15" s="43" t="n"/>
      <c r="AA15" s="43" t="n"/>
      <c r="AB15" s="42" t="n"/>
      <c r="AC15" s="42" t="n"/>
      <c r="AD15" s="42" t="n"/>
      <c r="AE15" s="42" t="n"/>
      <c r="AF15" s="42" t="n"/>
      <c r="AG15" s="43" t="n"/>
      <c r="AH15" s="43" t="n"/>
      <c r="AI15" s="42"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4" t="n"/>
      <c r="F16" s="43" t="n"/>
      <c r="G16" s="42" t="n"/>
      <c r="H16" s="42" t="n"/>
      <c r="I16" s="42" t="n"/>
      <c r="J16" s="42" t="n"/>
      <c r="K16" s="42" t="n"/>
      <c r="L16" s="43" t="n"/>
      <c r="M16" s="43" t="n"/>
      <c r="N16" s="42" t="n"/>
      <c r="O16" s="42" t="n"/>
      <c r="P16" s="42" t="n"/>
      <c r="Q16" s="42" t="n"/>
      <c r="R16" s="42" t="n"/>
      <c r="S16" s="43" t="n"/>
      <c r="T16" s="43" t="n"/>
      <c r="U16" s="42" t="n"/>
      <c r="V16" s="42" t="n"/>
      <c r="W16" s="42" t="n"/>
      <c r="X16" s="42" t="n"/>
      <c r="Y16" s="42" t="n"/>
      <c r="Z16" s="43" t="n"/>
      <c r="AA16" s="43" t="n"/>
      <c r="AB16" s="42" t="n"/>
      <c r="AC16" s="42" t="n"/>
      <c r="AD16" s="42" t="n"/>
      <c r="AE16" s="42" t="n"/>
      <c r="AF16" s="42" t="n"/>
      <c r="AG16" s="43" t="n"/>
      <c r="AH16" s="43" t="n"/>
      <c r="AI16" s="42"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4" t="n"/>
      <c r="F17" s="43" t="n"/>
      <c r="G17" s="42" t="n"/>
      <c r="H17" s="42" t="n"/>
      <c r="I17" s="42" t="n"/>
      <c r="J17" s="42" t="n"/>
      <c r="K17" s="42" t="n"/>
      <c r="L17" s="43" t="n"/>
      <c r="M17" s="43" t="n"/>
      <c r="N17" s="42" t="n"/>
      <c r="O17" s="42" t="n"/>
      <c r="P17" s="42" t="n"/>
      <c r="Q17" s="42" t="n"/>
      <c r="R17" s="42" t="n"/>
      <c r="S17" s="43" t="n"/>
      <c r="T17" s="43" t="n"/>
      <c r="U17" s="42" t="n"/>
      <c r="V17" s="42" t="n"/>
      <c r="W17" s="42" t="n"/>
      <c r="X17" s="42" t="n"/>
      <c r="Y17" s="42" t="n"/>
      <c r="Z17" s="43" t="n"/>
      <c r="AA17" s="43" t="n"/>
      <c r="AB17" s="42" t="n"/>
      <c r="AC17" s="42" t="n"/>
      <c r="AD17" s="42" t="n"/>
      <c r="AE17" s="42" t="n"/>
      <c r="AF17" s="42" t="n"/>
      <c r="AG17" s="43" t="n"/>
      <c r="AH17" s="43" t="n"/>
      <c r="AI17" s="42"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4" t="n"/>
      <c r="F18" s="43" t="n"/>
      <c r="G18" s="42" t="n"/>
      <c r="H18" s="42" t="n"/>
      <c r="I18" s="42" t="n"/>
      <c r="J18" s="42" t="n"/>
      <c r="K18" s="42" t="n"/>
      <c r="L18" s="43" t="n"/>
      <c r="M18" s="43" t="n"/>
      <c r="N18" s="42" t="n"/>
      <c r="O18" s="42" t="n"/>
      <c r="P18" s="42" t="n"/>
      <c r="Q18" s="42" t="n"/>
      <c r="R18" s="42" t="n"/>
      <c r="S18" s="43" t="n"/>
      <c r="T18" s="43" t="n"/>
      <c r="U18" s="42" t="n"/>
      <c r="V18" s="42" t="n"/>
      <c r="W18" s="42" t="n"/>
      <c r="X18" s="42" t="n"/>
      <c r="Y18" s="42" t="n"/>
      <c r="Z18" s="43" t="n"/>
      <c r="AA18" s="43" t="n"/>
      <c r="AB18" s="42" t="n"/>
      <c r="AC18" s="42" t="n"/>
      <c r="AD18" s="42" t="n"/>
      <c r="AE18" s="42" t="n"/>
      <c r="AF18" s="42" t="n"/>
      <c r="AG18" s="43" t="n"/>
      <c r="AH18" s="43" t="n"/>
      <c r="AI18" s="42"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4" t="n"/>
      <c r="F19" s="43" t="n"/>
      <c r="G19" s="42" t="n"/>
      <c r="H19" s="42" t="n"/>
      <c r="I19" s="42" t="n"/>
      <c r="J19" s="42" t="n"/>
      <c r="K19" s="42" t="n"/>
      <c r="L19" s="43" t="n"/>
      <c r="M19" s="43" t="n"/>
      <c r="N19" s="42" t="n"/>
      <c r="O19" s="42" t="n"/>
      <c r="P19" s="42" t="n"/>
      <c r="Q19" s="42" t="n"/>
      <c r="R19" s="42" t="n"/>
      <c r="S19" s="43" t="n"/>
      <c r="T19" s="43" t="n"/>
      <c r="U19" s="42" t="n"/>
      <c r="V19" s="42" t="n"/>
      <c r="W19" s="42" t="n"/>
      <c r="X19" s="42" t="n"/>
      <c r="Y19" s="42" t="n"/>
      <c r="Z19" s="43" t="n"/>
      <c r="AA19" s="43" t="n"/>
      <c r="AB19" s="42" t="n"/>
      <c r="AC19" s="42" t="n"/>
      <c r="AD19" s="42" t="n"/>
      <c r="AE19" s="42" t="n"/>
      <c r="AF19" s="42" t="n"/>
      <c r="AG19" s="43" t="n"/>
      <c r="AH19" s="43" t="n"/>
      <c r="AI19" s="42"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4" t="n"/>
      <c r="F20" s="43" t="n"/>
      <c r="G20" s="42" t="n"/>
      <c r="H20" s="42" t="n"/>
      <c r="I20" s="42" t="n"/>
      <c r="J20" s="42" t="n"/>
      <c r="K20" s="42" t="n"/>
      <c r="L20" s="43" t="n"/>
      <c r="M20" s="43" t="n"/>
      <c r="N20" s="42" t="n"/>
      <c r="O20" s="42" t="n"/>
      <c r="P20" s="42" t="n"/>
      <c r="Q20" s="42" t="n"/>
      <c r="R20" s="42" t="n"/>
      <c r="S20" s="43" t="n"/>
      <c r="T20" s="43" t="n"/>
      <c r="U20" s="42" t="n"/>
      <c r="V20" s="42" t="n"/>
      <c r="W20" s="42" t="n"/>
      <c r="X20" s="42" t="n"/>
      <c r="Y20" s="42" t="n"/>
      <c r="Z20" s="43" t="n"/>
      <c r="AA20" s="43" t="n"/>
      <c r="AB20" s="42" t="n"/>
      <c r="AC20" s="42" t="n"/>
      <c r="AD20" s="42" t="n"/>
      <c r="AE20" s="42" t="n"/>
      <c r="AF20" s="42" t="n"/>
      <c r="AG20" s="43" t="n"/>
      <c r="AH20" s="43" t="n"/>
      <c r="AI20" s="42"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4" t="n"/>
      <c r="F21" s="43" t="n"/>
      <c r="G21" s="42" t="n"/>
      <c r="H21" s="42" t="n"/>
      <c r="I21" s="42" t="n"/>
      <c r="J21" s="42" t="n"/>
      <c r="K21" s="42" t="n"/>
      <c r="L21" s="43" t="n"/>
      <c r="M21" s="43" t="n"/>
      <c r="N21" s="42" t="n"/>
      <c r="O21" s="42" t="n"/>
      <c r="P21" s="42" t="n"/>
      <c r="Q21" s="42" t="n"/>
      <c r="R21" s="42" t="n"/>
      <c r="S21" s="43" t="n"/>
      <c r="T21" s="43" t="n"/>
      <c r="U21" s="42" t="n"/>
      <c r="V21" s="42" t="n"/>
      <c r="W21" s="42" t="n"/>
      <c r="X21" s="42" t="n"/>
      <c r="Y21" s="42" t="n"/>
      <c r="Z21" s="43" t="n"/>
      <c r="AA21" s="43" t="n"/>
      <c r="AB21" s="42" t="n"/>
      <c r="AC21" s="42" t="n"/>
      <c r="AD21" s="42" t="n"/>
      <c r="AE21" s="42" t="n"/>
      <c r="AF21" s="42" t="n"/>
      <c r="AG21" s="43" t="n"/>
      <c r="AH21" s="43" t="n"/>
      <c r="AI21" s="42"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4" t="n"/>
      <c r="F22" s="43" t="n"/>
      <c r="G22" s="42" t="n"/>
      <c r="H22" s="42" t="n"/>
      <c r="I22" s="42" t="n"/>
      <c r="J22" s="42" t="n"/>
      <c r="K22" s="42" t="n"/>
      <c r="L22" s="43" t="n"/>
      <c r="M22" s="43" t="n"/>
      <c r="N22" s="42" t="n"/>
      <c r="O22" s="42" t="n"/>
      <c r="P22" s="42" t="n"/>
      <c r="Q22" s="42" t="n"/>
      <c r="R22" s="42" t="n"/>
      <c r="S22" s="43" t="n"/>
      <c r="T22" s="43" t="n"/>
      <c r="U22" s="42" t="n"/>
      <c r="V22" s="42" t="n"/>
      <c r="W22" s="42" t="n"/>
      <c r="X22" s="42" t="n"/>
      <c r="Y22" s="42" t="n"/>
      <c r="Z22" s="43" t="n"/>
      <c r="AA22" s="43" t="n"/>
      <c r="AB22" s="42" t="n"/>
      <c r="AC22" s="42" t="n"/>
      <c r="AD22" s="42" t="n"/>
      <c r="AE22" s="42" t="n"/>
      <c r="AF22" s="42" t="n"/>
      <c r="AG22" s="43" t="n"/>
      <c r="AH22" s="43" t="n"/>
      <c r="AI22" s="42"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4" t="n"/>
      <c r="F23" s="43" t="n"/>
      <c r="G23" s="42" t="n"/>
      <c r="H23" s="42" t="n"/>
      <c r="I23" s="42" t="n"/>
      <c r="J23" s="42" t="n"/>
      <c r="K23" s="42" t="n"/>
      <c r="L23" s="43" t="n"/>
      <c r="M23" s="43" t="n"/>
      <c r="N23" s="42" t="n"/>
      <c r="O23" s="42" t="n"/>
      <c r="P23" s="42" t="n"/>
      <c r="Q23" s="42" t="n"/>
      <c r="R23" s="42" t="n"/>
      <c r="S23" s="43" t="n"/>
      <c r="T23" s="43" t="n"/>
      <c r="U23" s="42" t="n"/>
      <c r="V23" s="42" t="n"/>
      <c r="W23" s="42" t="n"/>
      <c r="X23" s="42" t="n"/>
      <c r="Y23" s="42" t="n"/>
      <c r="Z23" s="43" t="n"/>
      <c r="AA23" s="43" t="n"/>
      <c r="AB23" s="42" t="n"/>
      <c r="AC23" s="42" t="n"/>
      <c r="AD23" s="42" t="n"/>
      <c r="AE23" s="42" t="n"/>
      <c r="AF23" s="42" t="n"/>
      <c r="AG23" s="43" t="n"/>
      <c r="AH23" s="43" t="n"/>
      <c r="AI23" s="42"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4" t="n"/>
      <c r="F24" s="43" t="n"/>
      <c r="G24" s="42" t="n"/>
      <c r="H24" s="42" t="n"/>
      <c r="I24" s="42" t="n"/>
      <c r="J24" s="42" t="n"/>
      <c r="K24" s="42" t="n"/>
      <c r="L24" s="43" t="n"/>
      <c r="M24" s="43" t="n"/>
      <c r="N24" s="42" t="n"/>
      <c r="O24" s="42" t="n"/>
      <c r="P24" s="42" t="n"/>
      <c r="Q24" s="42" t="n"/>
      <c r="R24" s="42" t="n"/>
      <c r="S24" s="43" t="n"/>
      <c r="T24" s="43" t="n"/>
      <c r="U24" s="42" t="n"/>
      <c r="V24" s="42" t="n"/>
      <c r="W24" s="42" t="n"/>
      <c r="X24" s="42" t="n"/>
      <c r="Y24" s="42" t="n"/>
      <c r="Z24" s="43" t="n"/>
      <c r="AA24" s="43" t="n"/>
      <c r="AB24" s="42" t="n"/>
      <c r="AC24" s="42" t="n"/>
      <c r="AD24" s="42" t="n"/>
      <c r="AE24" s="42" t="n"/>
      <c r="AF24" s="42" t="n"/>
      <c r="AG24" s="43" t="n"/>
      <c r="AH24" s="43" t="n"/>
      <c r="AI24" s="42"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4" t="n"/>
      <c r="F25" s="43" t="n"/>
      <c r="G25" s="42" t="n"/>
      <c r="H25" s="42" t="n"/>
      <c r="I25" s="42" t="n"/>
      <c r="J25" s="42" t="n"/>
      <c r="K25" s="42" t="n"/>
      <c r="L25" s="43" t="n"/>
      <c r="M25" s="43" t="n"/>
      <c r="N25" s="42" t="n"/>
      <c r="O25" s="42" t="n"/>
      <c r="P25" s="42" t="n"/>
      <c r="Q25" s="42" t="n"/>
      <c r="R25" s="42" t="n"/>
      <c r="S25" s="43" t="n"/>
      <c r="T25" s="43" t="n"/>
      <c r="U25" s="42" t="n"/>
      <c r="V25" s="42" t="n"/>
      <c r="W25" s="42" t="n"/>
      <c r="X25" s="42" t="n"/>
      <c r="Y25" s="42" t="n"/>
      <c r="Z25" s="43" t="n"/>
      <c r="AA25" s="43" t="n"/>
      <c r="AB25" s="42" t="n"/>
      <c r="AC25" s="42" t="n"/>
      <c r="AD25" s="42" t="n"/>
      <c r="AE25" s="42" t="n"/>
      <c r="AF25" s="42" t="n"/>
      <c r="AG25" s="43" t="n"/>
      <c r="AH25" s="43" t="n"/>
      <c r="AI25" s="42"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4" t="n"/>
      <c r="F26" s="43" t="n"/>
      <c r="G26" s="42" t="n"/>
      <c r="H26" s="42" t="n"/>
      <c r="I26" s="42" t="n"/>
      <c r="J26" s="42" t="n"/>
      <c r="K26" s="42" t="n"/>
      <c r="L26" s="43" t="n"/>
      <c r="M26" s="43" t="n"/>
      <c r="N26" s="42" t="n"/>
      <c r="O26" s="42" t="n"/>
      <c r="P26" s="42" t="n"/>
      <c r="Q26" s="42" t="n"/>
      <c r="R26" s="42" t="n"/>
      <c r="S26" s="43" t="n"/>
      <c r="T26" s="43" t="n"/>
      <c r="U26" s="42" t="n"/>
      <c r="V26" s="42" t="n"/>
      <c r="W26" s="42" t="n"/>
      <c r="X26" s="42" t="n"/>
      <c r="Y26" s="42" t="n"/>
      <c r="Z26" s="43" t="n"/>
      <c r="AA26" s="43" t="n"/>
      <c r="AB26" s="42" t="n"/>
      <c r="AC26" s="42" t="n"/>
      <c r="AD26" s="42" t="n"/>
      <c r="AE26" s="42" t="n"/>
      <c r="AF26" s="42" t="n"/>
      <c r="AG26" s="43" t="n"/>
      <c r="AH26" s="43" t="n"/>
      <c r="AI26" s="42"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4" t="n"/>
      <c r="F27" s="43" t="n"/>
      <c r="G27" s="42" t="n"/>
      <c r="H27" s="42" t="n"/>
      <c r="I27" s="42" t="n"/>
      <c r="J27" s="42" t="n"/>
      <c r="K27" s="42" t="n"/>
      <c r="L27" s="43" t="n"/>
      <c r="M27" s="43" t="n"/>
      <c r="N27" s="42" t="n"/>
      <c r="O27" s="42" t="n"/>
      <c r="P27" s="42" t="n"/>
      <c r="Q27" s="42" t="n"/>
      <c r="R27" s="42" t="n"/>
      <c r="S27" s="43" t="n"/>
      <c r="T27" s="43" t="n"/>
      <c r="U27" s="42" t="n"/>
      <c r="V27" s="42" t="n"/>
      <c r="W27" s="42" t="n"/>
      <c r="X27" s="42" t="n"/>
      <c r="Y27" s="42" t="n"/>
      <c r="Z27" s="43" t="n"/>
      <c r="AA27" s="43" t="n"/>
      <c r="AB27" s="42" t="n"/>
      <c r="AC27" s="42" t="n"/>
      <c r="AD27" s="42" t="n"/>
      <c r="AE27" s="42" t="n"/>
      <c r="AF27" s="42" t="n"/>
      <c r="AG27" s="43" t="n"/>
      <c r="AH27" s="43" t="n"/>
      <c r="AI27" s="42"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4" t="n"/>
      <c r="F28" s="43" t="n"/>
      <c r="G28" s="42" t="n"/>
      <c r="H28" s="42" t="n"/>
      <c r="I28" s="42" t="n"/>
      <c r="J28" s="42" t="n"/>
      <c r="K28" s="42" t="n"/>
      <c r="L28" s="43" t="n"/>
      <c r="M28" s="43" t="n"/>
      <c r="N28" s="42" t="n"/>
      <c r="O28" s="42" t="n"/>
      <c r="P28" s="42" t="n"/>
      <c r="Q28" s="42" t="n"/>
      <c r="R28" s="42" t="n"/>
      <c r="S28" s="43" t="n"/>
      <c r="T28" s="43" t="n"/>
      <c r="U28" s="42" t="n"/>
      <c r="V28" s="42" t="n"/>
      <c r="W28" s="42" t="n"/>
      <c r="X28" s="42" t="n"/>
      <c r="Y28" s="42" t="n"/>
      <c r="Z28" s="43" t="n"/>
      <c r="AA28" s="43" t="n"/>
      <c r="AB28" s="42" t="n"/>
      <c r="AC28" s="42" t="n"/>
      <c r="AD28" s="42" t="n"/>
      <c r="AE28" s="42" t="n"/>
      <c r="AF28" s="42" t="n"/>
      <c r="AG28" s="43" t="n"/>
      <c r="AH28" s="43" t="n"/>
      <c r="AI28" s="42"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4" t="n"/>
      <c r="F29" s="43" t="n"/>
      <c r="G29" s="42" t="n"/>
      <c r="H29" s="42" t="n"/>
      <c r="I29" s="42" t="n"/>
      <c r="J29" s="42" t="n"/>
      <c r="K29" s="42" t="n"/>
      <c r="L29" s="43" t="n"/>
      <c r="M29" s="43" t="n"/>
      <c r="N29" s="42" t="n"/>
      <c r="O29" s="42" t="n"/>
      <c r="P29" s="42" t="n"/>
      <c r="Q29" s="42" t="n"/>
      <c r="R29" s="42" t="n"/>
      <c r="S29" s="43" t="n"/>
      <c r="T29" s="43" t="n"/>
      <c r="U29" s="42" t="n"/>
      <c r="V29" s="42" t="n"/>
      <c r="W29" s="42" t="n"/>
      <c r="X29" s="42" t="n"/>
      <c r="Y29" s="42" t="n"/>
      <c r="Z29" s="43" t="n"/>
      <c r="AA29" s="43" t="n"/>
      <c r="AB29" s="42" t="n"/>
      <c r="AC29" s="42" t="n"/>
      <c r="AD29" s="42" t="n"/>
      <c r="AE29" s="42" t="n"/>
      <c r="AF29" s="42" t="n"/>
      <c r="AG29" s="43" t="n"/>
      <c r="AH29" s="43" t="n"/>
      <c r="AI29" s="42"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4" t="n"/>
      <c r="F30" s="43" t="n"/>
      <c r="G30" s="42" t="n"/>
      <c r="H30" s="42" t="n"/>
      <c r="I30" s="42" t="n"/>
      <c r="J30" s="42" t="n"/>
      <c r="K30" s="42" t="n"/>
      <c r="L30" s="43" t="n"/>
      <c r="M30" s="43" t="n"/>
      <c r="N30" s="42" t="n"/>
      <c r="O30" s="42" t="n"/>
      <c r="P30" s="42" t="n"/>
      <c r="Q30" s="42" t="n"/>
      <c r="R30" s="42" t="n"/>
      <c r="S30" s="43" t="n"/>
      <c r="T30" s="43" t="n"/>
      <c r="U30" s="42" t="n"/>
      <c r="V30" s="42" t="n"/>
      <c r="W30" s="42" t="n"/>
      <c r="X30" s="42" t="n"/>
      <c r="Y30" s="42" t="n"/>
      <c r="Z30" s="43" t="n"/>
      <c r="AA30" s="43" t="n"/>
      <c r="AB30" s="42" t="n"/>
      <c r="AC30" s="42" t="n"/>
      <c r="AD30" s="42" t="n"/>
      <c r="AE30" s="42" t="n"/>
      <c r="AF30" s="42" t="n"/>
      <c r="AG30" s="43" t="n"/>
      <c r="AH30" s="43" t="n"/>
      <c r="AI30" s="42"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4" t="n"/>
      <c r="F31" s="43" t="n"/>
      <c r="G31" s="42" t="n"/>
      <c r="H31" s="42" t="n"/>
      <c r="I31" s="42" t="n"/>
      <c r="J31" s="42" t="n"/>
      <c r="K31" s="42" t="n"/>
      <c r="L31" s="43" t="n"/>
      <c r="M31" s="43" t="n"/>
      <c r="N31" s="42" t="n"/>
      <c r="O31" s="42" t="n"/>
      <c r="P31" s="42" t="n"/>
      <c r="Q31" s="42" t="n"/>
      <c r="R31" s="42" t="n"/>
      <c r="S31" s="43" t="n"/>
      <c r="T31" s="43" t="n"/>
      <c r="U31" s="42" t="n"/>
      <c r="V31" s="42" t="n"/>
      <c r="W31" s="42" t="n"/>
      <c r="X31" s="42" t="n"/>
      <c r="Y31" s="42" t="n"/>
      <c r="Z31" s="43" t="n"/>
      <c r="AA31" s="43" t="n"/>
      <c r="AB31" s="42" t="n"/>
      <c r="AC31" s="42" t="n"/>
      <c r="AD31" s="42" t="n"/>
      <c r="AE31" s="42" t="n"/>
      <c r="AF31" s="42" t="n"/>
      <c r="AG31" s="43" t="n"/>
      <c r="AH31" s="43" t="n"/>
      <c r="AI31" s="42"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4" t="n"/>
      <c r="F32" s="43" t="n"/>
      <c r="G32" s="42" t="n"/>
      <c r="H32" s="42" t="n"/>
      <c r="I32" s="42" t="n"/>
      <c r="J32" s="42" t="n"/>
      <c r="K32" s="42" t="n"/>
      <c r="L32" s="43" t="n"/>
      <c r="M32" s="43" t="n"/>
      <c r="N32" s="42" t="n"/>
      <c r="O32" s="42" t="n"/>
      <c r="P32" s="42" t="n"/>
      <c r="Q32" s="42" t="n"/>
      <c r="R32" s="42" t="n"/>
      <c r="S32" s="43" t="n"/>
      <c r="T32" s="43" t="n"/>
      <c r="U32" s="42" t="n"/>
      <c r="V32" s="42" t="n"/>
      <c r="W32" s="42" t="n"/>
      <c r="X32" s="42" t="n"/>
      <c r="Y32" s="42" t="n"/>
      <c r="Z32" s="43" t="n"/>
      <c r="AA32" s="43" t="n"/>
      <c r="AB32" s="42" t="n"/>
      <c r="AC32" s="42" t="n"/>
      <c r="AD32" s="42" t="n"/>
      <c r="AE32" s="42" t="n"/>
      <c r="AF32" s="42" t="n"/>
      <c r="AG32" s="43" t="n"/>
      <c r="AH32" s="43" t="n"/>
      <c r="AI32" s="42"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4" t="n"/>
      <c r="F33" s="43" t="n"/>
      <c r="G33" s="42" t="n"/>
      <c r="H33" s="42" t="n"/>
      <c r="I33" s="42" t="n"/>
      <c r="J33" s="42" t="n"/>
      <c r="K33" s="42" t="n"/>
      <c r="L33" s="43" t="n"/>
      <c r="M33" s="43" t="n"/>
      <c r="N33" s="42" t="n"/>
      <c r="O33" s="42" t="n"/>
      <c r="P33" s="42" t="n"/>
      <c r="Q33" s="42" t="n"/>
      <c r="R33" s="42" t="n"/>
      <c r="S33" s="43" t="n"/>
      <c r="T33" s="43" t="n"/>
      <c r="U33" s="42" t="n"/>
      <c r="V33" s="42" t="n"/>
      <c r="W33" s="42" t="n"/>
      <c r="X33" s="42" t="n"/>
      <c r="Y33" s="42" t="n"/>
      <c r="Z33" s="43" t="n"/>
      <c r="AA33" s="43" t="n"/>
      <c r="AB33" s="42" t="n"/>
      <c r="AC33" s="42" t="n"/>
      <c r="AD33" s="42" t="n"/>
      <c r="AE33" s="42" t="n"/>
      <c r="AF33" s="42" t="n"/>
      <c r="AG33" s="43" t="n"/>
      <c r="AH33" s="43" t="n"/>
      <c r="AI33" s="42"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4" t="n"/>
      <c r="F34" s="43" t="n"/>
      <c r="G34" s="42" t="n"/>
      <c r="H34" s="42" t="n"/>
      <c r="I34" s="42" t="n"/>
      <c r="J34" s="42" t="n"/>
      <c r="K34" s="42" t="n"/>
      <c r="L34" s="43" t="n"/>
      <c r="M34" s="43" t="n"/>
      <c r="N34" s="42" t="n"/>
      <c r="O34" s="42" t="n"/>
      <c r="P34" s="42" t="n"/>
      <c r="Q34" s="42" t="n"/>
      <c r="R34" s="42" t="n"/>
      <c r="S34" s="43" t="n"/>
      <c r="T34" s="43" t="n"/>
      <c r="U34" s="42" t="n"/>
      <c r="V34" s="42" t="n"/>
      <c r="W34" s="42" t="n"/>
      <c r="X34" s="42" t="n"/>
      <c r="Y34" s="42" t="n"/>
      <c r="Z34" s="43" t="n"/>
      <c r="AA34" s="43" t="n"/>
      <c r="AB34" s="42" t="n"/>
      <c r="AC34" s="42" t="n"/>
      <c r="AD34" s="42" t="n"/>
      <c r="AE34" s="42" t="n"/>
      <c r="AF34" s="42" t="n"/>
      <c r="AG34" s="43" t="n"/>
      <c r="AH34" s="43" t="n"/>
      <c r="AI34" s="42"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4" t="n"/>
      <c r="F35" s="43" t="n"/>
      <c r="G35" s="42" t="n"/>
      <c r="H35" s="42" t="n"/>
      <c r="I35" s="42" t="n"/>
      <c r="J35" s="42" t="n"/>
      <c r="K35" s="42" t="n"/>
      <c r="L35" s="43" t="n"/>
      <c r="M35" s="43" t="n"/>
      <c r="N35" s="42" t="n"/>
      <c r="O35" s="42" t="n"/>
      <c r="P35" s="42" t="n"/>
      <c r="Q35" s="42" t="n"/>
      <c r="R35" s="42" t="n"/>
      <c r="S35" s="43" t="n"/>
      <c r="T35" s="43" t="n"/>
      <c r="U35" s="42" t="n"/>
      <c r="V35" s="42" t="n"/>
      <c r="W35" s="42" t="n"/>
      <c r="X35" s="42" t="n"/>
      <c r="Y35" s="42" t="n"/>
      <c r="Z35" s="43" t="n"/>
      <c r="AA35" s="43" t="n"/>
      <c r="AB35" s="42" t="n"/>
      <c r="AC35" s="42" t="n"/>
      <c r="AD35" s="42" t="n"/>
      <c r="AE35" s="42" t="n"/>
      <c r="AF35" s="42" t="n"/>
      <c r="AG35" s="43" t="n"/>
      <c r="AH35" s="43" t="n"/>
      <c r="AI35" s="42"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4" t="n"/>
      <c r="F36" s="43" t="n"/>
      <c r="G36" s="42" t="n"/>
      <c r="H36" s="42" t="n"/>
      <c r="I36" s="42" t="n"/>
      <c r="J36" s="42" t="n"/>
      <c r="K36" s="42" t="n"/>
      <c r="L36" s="43" t="n"/>
      <c r="M36" s="43" t="n"/>
      <c r="N36" s="42" t="n"/>
      <c r="O36" s="42" t="n"/>
      <c r="P36" s="42" t="n"/>
      <c r="Q36" s="42" t="n"/>
      <c r="R36" s="42" t="n"/>
      <c r="S36" s="43" t="n"/>
      <c r="T36" s="43" t="n"/>
      <c r="U36" s="42" t="n"/>
      <c r="V36" s="42" t="n"/>
      <c r="W36" s="42" t="n"/>
      <c r="X36" s="42" t="n"/>
      <c r="Y36" s="42" t="n"/>
      <c r="Z36" s="43" t="n"/>
      <c r="AA36" s="43" t="n"/>
      <c r="AB36" s="42" t="n"/>
      <c r="AC36" s="42" t="n"/>
      <c r="AD36" s="42" t="n"/>
      <c r="AE36" s="42" t="n"/>
      <c r="AF36" s="42" t="n"/>
      <c r="AG36" s="43" t="n"/>
      <c r="AH36" s="43" t="n"/>
      <c r="AI36" s="42"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4" t="n"/>
      <c r="F37" s="43" t="n"/>
      <c r="G37" s="42" t="n"/>
      <c r="H37" s="42" t="n"/>
      <c r="I37" s="42" t="n"/>
      <c r="J37" s="42" t="n"/>
      <c r="K37" s="42" t="n"/>
      <c r="L37" s="43" t="n"/>
      <c r="M37" s="43" t="n"/>
      <c r="N37" s="42" t="n"/>
      <c r="O37" s="42" t="n"/>
      <c r="P37" s="42" t="n"/>
      <c r="Q37" s="42" t="n"/>
      <c r="R37" s="42" t="n"/>
      <c r="S37" s="43" t="n"/>
      <c r="T37" s="43" t="n"/>
      <c r="U37" s="42" t="n"/>
      <c r="V37" s="42" t="n"/>
      <c r="W37" s="42" t="n"/>
      <c r="X37" s="42" t="n"/>
      <c r="Y37" s="42" t="n"/>
      <c r="Z37" s="43" t="n"/>
      <c r="AA37" s="43" t="n"/>
      <c r="AB37" s="42" t="n"/>
      <c r="AC37" s="42" t="n"/>
      <c r="AD37" s="42" t="n"/>
      <c r="AE37" s="42" t="n"/>
      <c r="AF37" s="42" t="n"/>
      <c r="AG37" s="43" t="n"/>
      <c r="AH37" s="43" t="n"/>
      <c r="AI37" s="42"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4" t="n"/>
      <c r="F38" s="43" t="n"/>
      <c r="G38" s="42" t="n"/>
      <c r="H38" s="42" t="n"/>
      <c r="I38" s="42" t="n"/>
      <c r="J38" s="42" t="n"/>
      <c r="K38" s="42" t="n"/>
      <c r="L38" s="43" t="n"/>
      <c r="M38" s="43" t="n"/>
      <c r="N38" s="42" t="n"/>
      <c r="O38" s="42" t="n"/>
      <c r="P38" s="42" t="n"/>
      <c r="Q38" s="42" t="n"/>
      <c r="R38" s="42" t="n"/>
      <c r="S38" s="43" t="n"/>
      <c r="T38" s="43" t="n"/>
      <c r="U38" s="42" t="n"/>
      <c r="V38" s="42" t="n"/>
      <c r="W38" s="42" t="n"/>
      <c r="X38" s="42" t="n"/>
      <c r="Y38" s="42" t="n"/>
      <c r="Z38" s="43" t="n"/>
      <c r="AA38" s="43" t="n"/>
      <c r="AB38" s="42" t="n"/>
      <c r="AC38" s="42" t="n"/>
      <c r="AD38" s="42" t="n"/>
      <c r="AE38" s="42" t="n"/>
      <c r="AF38" s="42" t="n"/>
      <c r="AG38" s="43" t="n"/>
      <c r="AH38" s="43" t="n"/>
      <c r="AI38" s="42"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4" t="n"/>
      <c r="F39" s="43" t="n"/>
      <c r="G39" s="42" t="n"/>
      <c r="H39" s="42" t="n"/>
      <c r="I39" s="42" t="n"/>
      <c r="J39" s="42" t="n"/>
      <c r="K39" s="42" t="n"/>
      <c r="L39" s="43" t="n"/>
      <c r="M39" s="43" t="n"/>
      <c r="N39" s="42" t="n"/>
      <c r="O39" s="42" t="n"/>
      <c r="P39" s="42" t="n"/>
      <c r="Q39" s="42" t="n"/>
      <c r="R39" s="42" t="n"/>
      <c r="S39" s="43" t="n"/>
      <c r="T39" s="43" t="n"/>
      <c r="U39" s="42" t="n"/>
      <c r="V39" s="42" t="n"/>
      <c r="W39" s="42" t="n"/>
      <c r="X39" s="42" t="n"/>
      <c r="Y39" s="42" t="n"/>
      <c r="Z39" s="43" t="n"/>
      <c r="AA39" s="43" t="n"/>
      <c r="AB39" s="42" t="n"/>
      <c r="AC39" s="42" t="n"/>
      <c r="AD39" s="42" t="n"/>
      <c r="AE39" s="42" t="n"/>
      <c r="AF39" s="42" t="n"/>
      <c r="AG39" s="43" t="n"/>
      <c r="AH39" s="43" t="n"/>
      <c r="AI39" s="42"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4" t="n"/>
      <c r="F40" s="43" t="n"/>
      <c r="G40" s="42" t="n"/>
      <c r="H40" s="42" t="n"/>
      <c r="I40" s="42" t="n"/>
      <c r="J40" s="42" t="n"/>
      <c r="K40" s="42" t="n"/>
      <c r="L40" s="43" t="n"/>
      <c r="M40" s="43" t="n"/>
      <c r="N40" s="42" t="n"/>
      <c r="O40" s="42" t="n"/>
      <c r="P40" s="42" t="n"/>
      <c r="Q40" s="42" t="n"/>
      <c r="R40" s="42" t="n"/>
      <c r="S40" s="43" t="n"/>
      <c r="T40" s="43" t="n"/>
      <c r="U40" s="42" t="n"/>
      <c r="V40" s="42" t="n"/>
      <c r="W40" s="42" t="n"/>
      <c r="X40" s="42" t="n"/>
      <c r="Y40" s="42" t="n"/>
      <c r="Z40" s="43" t="n"/>
      <c r="AA40" s="43" t="n"/>
      <c r="AB40" s="42" t="n"/>
      <c r="AC40" s="42" t="n"/>
      <c r="AD40" s="42" t="n"/>
      <c r="AE40" s="42" t="n"/>
      <c r="AF40" s="42" t="n"/>
      <c r="AG40" s="43" t="n"/>
      <c r="AH40" s="43" t="n"/>
      <c r="AI40" s="42"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4" t="n"/>
      <c r="F41" s="43" t="n"/>
      <c r="G41" s="42" t="n"/>
      <c r="H41" s="42" t="n"/>
      <c r="I41" s="42" t="n"/>
      <c r="J41" s="42" t="n"/>
      <c r="K41" s="42" t="n"/>
      <c r="L41" s="43" t="n"/>
      <c r="M41" s="43" t="n"/>
      <c r="N41" s="42" t="n"/>
      <c r="O41" s="42" t="n"/>
      <c r="P41" s="42" t="n"/>
      <c r="Q41" s="42" t="n"/>
      <c r="R41" s="42" t="n"/>
      <c r="S41" s="43" t="n"/>
      <c r="T41" s="43" t="n"/>
      <c r="U41" s="42" t="n"/>
      <c r="V41" s="42" t="n"/>
      <c r="W41" s="42" t="n"/>
      <c r="X41" s="42" t="n"/>
      <c r="Y41" s="42" t="n"/>
      <c r="Z41" s="43" t="n"/>
      <c r="AA41" s="43" t="n"/>
      <c r="AB41" s="42" t="n"/>
      <c r="AC41" s="42" t="n"/>
      <c r="AD41" s="42" t="n"/>
      <c r="AE41" s="42" t="n"/>
      <c r="AF41" s="42" t="n"/>
      <c r="AG41" s="43" t="n"/>
      <c r="AH41" s="43" t="n"/>
      <c r="AI41" s="42"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4" t="n"/>
      <c r="F42" s="43" t="n"/>
      <c r="G42" s="42" t="n"/>
      <c r="H42" s="42" t="n"/>
      <c r="I42" s="42" t="n"/>
      <c r="J42" s="42" t="n"/>
      <c r="K42" s="42" t="n"/>
      <c r="L42" s="43" t="n"/>
      <c r="M42" s="43" t="n"/>
      <c r="N42" s="42" t="n"/>
      <c r="O42" s="42" t="n"/>
      <c r="P42" s="42" t="n"/>
      <c r="Q42" s="42" t="n"/>
      <c r="R42" s="42" t="n"/>
      <c r="S42" s="43" t="n"/>
      <c r="T42" s="43" t="n"/>
      <c r="U42" s="42" t="n"/>
      <c r="V42" s="42" t="n"/>
      <c r="W42" s="42" t="n"/>
      <c r="X42" s="42" t="n"/>
      <c r="Y42" s="42" t="n"/>
      <c r="Z42" s="43" t="n"/>
      <c r="AA42" s="43" t="n"/>
      <c r="AB42" s="42" t="n"/>
      <c r="AC42" s="42" t="n"/>
      <c r="AD42" s="42" t="n"/>
      <c r="AE42" s="42" t="n"/>
      <c r="AF42" s="42" t="n"/>
      <c r="AG42" s="43" t="n"/>
      <c r="AH42" s="43" t="n"/>
      <c r="AI42" s="42"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4" t="n"/>
      <c r="F43" s="43" t="n"/>
      <c r="G43" s="42" t="n"/>
      <c r="H43" s="42" t="n"/>
      <c r="I43" s="42" t="n"/>
      <c r="J43" s="42" t="n"/>
      <c r="K43" s="42" t="n"/>
      <c r="L43" s="43" t="n"/>
      <c r="M43" s="43" t="n"/>
      <c r="N43" s="42" t="n"/>
      <c r="O43" s="42" t="n"/>
      <c r="P43" s="42" t="n"/>
      <c r="Q43" s="42" t="n"/>
      <c r="R43" s="42" t="n"/>
      <c r="S43" s="43" t="n"/>
      <c r="T43" s="43" t="n"/>
      <c r="U43" s="42" t="n"/>
      <c r="V43" s="42" t="n"/>
      <c r="W43" s="42" t="n"/>
      <c r="X43" s="42" t="n"/>
      <c r="Y43" s="42" t="n"/>
      <c r="Z43" s="43" t="n"/>
      <c r="AA43" s="43" t="n"/>
      <c r="AB43" s="42" t="n"/>
      <c r="AC43" s="42" t="n"/>
      <c r="AD43" s="42" t="n"/>
      <c r="AE43" s="42" t="n"/>
      <c r="AF43" s="42" t="n"/>
      <c r="AG43" s="43" t="n"/>
      <c r="AH43" s="43" t="n"/>
      <c r="AI43" s="42"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4" t="n"/>
      <c r="F44" s="43" t="n"/>
      <c r="G44" s="42" t="n"/>
      <c r="H44" s="42" t="n"/>
      <c r="I44" s="42" t="n"/>
      <c r="J44" s="42" t="n"/>
      <c r="K44" s="42" t="n"/>
      <c r="L44" s="43" t="n"/>
      <c r="M44" s="43" t="n"/>
      <c r="N44" s="42" t="n"/>
      <c r="O44" s="42" t="n"/>
      <c r="P44" s="42" t="n"/>
      <c r="Q44" s="42" t="n"/>
      <c r="R44" s="42" t="n"/>
      <c r="S44" s="43" t="n"/>
      <c r="T44" s="43" t="n"/>
      <c r="U44" s="42" t="n"/>
      <c r="V44" s="42" t="n"/>
      <c r="W44" s="42" t="n"/>
      <c r="X44" s="42" t="n"/>
      <c r="Y44" s="42" t="n"/>
      <c r="Z44" s="43" t="n"/>
      <c r="AA44" s="43" t="n"/>
      <c r="AB44" s="42" t="n"/>
      <c r="AC44" s="42" t="n"/>
      <c r="AD44" s="42" t="n"/>
      <c r="AE44" s="42" t="n"/>
      <c r="AF44" s="42" t="n"/>
      <c r="AG44" s="43" t="n"/>
      <c r="AH44" s="43" t="n"/>
      <c r="AI44" s="42"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4" t="n"/>
      <c r="F45" s="43" t="n"/>
      <c r="G45" s="42" t="n"/>
      <c r="H45" s="42" t="n"/>
      <c r="I45" s="42" t="n"/>
      <c r="J45" s="42" t="n"/>
      <c r="K45" s="42" t="n"/>
      <c r="L45" s="43" t="n"/>
      <c r="M45" s="43" t="n"/>
      <c r="N45" s="42" t="n"/>
      <c r="O45" s="42" t="n"/>
      <c r="P45" s="42" t="n"/>
      <c r="Q45" s="42" t="n"/>
      <c r="R45" s="42" t="n"/>
      <c r="S45" s="43" t="n"/>
      <c r="T45" s="43" t="n"/>
      <c r="U45" s="42" t="n"/>
      <c r="V45" s="42" t="n"/>
      <c r="W45" s="42" t="n"/>
      <c r="X45" s="42" t="n"/>
      <c r="Y45" s="42" t="n"/>
      <c r="Z45" s="43" t="n"/>
      <c r="AA45" s="43" t="n"/>
      <c r="AB45" s="42" t="n"/>
      <c r="AC45" s="42" t="n"/>
      <c r="AD45" s="42" t="n"/>
      <c r="AE45" s="42" t="n"/>
      <c r="AF45" s="42" t="n"/>
      <c r="AG45" s="43" t="n"/>
      <c r="AH45" s="43" t="n"/>
      <c r="AI45" s="42"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4" t="n"/>
      <c r="F46" s="43" t="n"/>
      <c r="G46" s="42" t="n"/>
      <c r="H46" s="42" t="n"/>
      <c r="I46" s="42" t="n"/>
      <c r="J46" s="42" t="n"/>
      <c r="K46" s="42" t="n"/>
      <c r="L46" s="43" t="n"/>
      <c r="M46" s="43" t="n"/>
      <c r="N46" s="42" t="n"/>
      <c r="O46" s="42" t="n"/>
      <c r="P46" s="42" t="n"/>
      <c r="Q46" s="42" t="n"/>
      <c r="R46" s="42" t="n"/>
      <c r="S46" s="43" t="n"/>
      <c r="T46" s="43" t="n"/>
      <c r="U46" s="42" t="n"/>
      <c r="V46" s="42" t="n"/>
      <c r="W46" s="42" t="n"/>
      <c r="X46" s="42" t="n"/>
      <c r="Y46" s="42" t="n"/>
      <c r="Z46" s="43" t="n"/>
      <c r="AA46" s="43" t="n"/>
      <c r="AB46" s="42" t="n"/>
      <c r="AC46" s="42" t="n"/>
      <c r="AD46" s="42" t="n"/>
      <c r="AE46" s="42" t="n"/>
      <c r="AF46" s="42" t="n"/>
      <c r="AG46" s="43" t="n"/>
      <c r="AH46" s="43" t="n"/>
      <c r="AI46" s="42"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4" t="n"/>
      <c r="F47" s="43" t="n"/>
      <c r="G47" s="42" t="n"/>
      <c r="H47" s="42" t="n"/>
      <c r="I47" s="42" t="n"/>
      <c r="J47" s="42" t="n"/>
      <c r="K47" s="42" t="n"/>
      <c r="L47" s="43" t="n"/>
      <c r="M47" s="43" t="n"/>
      <c r="N47" s="42" t="n"/>
      <c r="O47" s="42" t="n"/>
      <c r="P47" s="42" t="n"/>
      <c r="Q47" s="42" t="n"/>
      <c r="R47" s="42" t="n"/>
      <c r="S47" s="43" t="n"/>
      <c r="T47" s="43" t="n"/>
      <c r="U47" s="42" t="n"/>
      <c r="V47" s="42" t="n"/>
      <c r="W47" s="42" t="n"/>
      <c r="X47" s="42" t="n"/>
      <c r="Y47" s="42" t="n"/>
      <c r="Z47" s="43" t="n"/>
      <c r="AA47" s="43" t="n"/>
      <c r="AB47" s="42" t="n"/>
      <c r="AC47" s="42" t="n"/>
      <c r="AD47" s="42" t="n"/>
      <c r="AE47" s="42" t="n"/>
      <c r="AF47" s="42" t="n"/>
      <c r="AG47" s="43" t="n"/>
      <c r="AH47" s="43" t="n"/>
      <c r="AI47" s="42"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4" t="n"/>
      <c r="F48" s="43" t="n"/>
      <c r="G48" s="42" t="n"/>
      <c r="H48" s="42" t="n"/>
      <c r="I48" s="42" t="n"/>
      <c r="J48" s="42" t="n"/>
      <c r="K48" s="42" t="n"/>
      <c r="L48" s="43" t="n"/>
      <c r="M48" s="43" t="n"/>
      <c r="N48" s="42" t="n"/>
      <c r="O48" s="42" t="n"/>
      <c r="P48" s="42" t="n"/>
      <c r="Q48" s="42" t="n"/>
      <c r="R48" s="42" t="n"/>
      <c r="S48" s="43" t="n"/>
      <c r="T48" s="43" t="n"/>
      <c r="U48" s="42" t="n"/>
      <c r="V48" s="42" t="n"/>
      <c r="W48" s="42" t="n"/>
      <c r="X48" s="42" t="n"/>
      <c r="Y48" s="42" t="n"/>
      <c r="Z48" s="43" t="n"/>
      <c r="AA48" s="43" t="n"/>
      <c r="AB48" s="42" t="n"/>
      <c r="AC48" s="42" t="n"/>
      <c r="AD48" s="42" t="n"/>
      <c r="AE48" s="42" t="n"/>
      <c r="AF48" s="42" t="n"/>
      <c r="AG48" s="43" t="n"/>
      <c r="AH48" s="43" t="n"/>
      <c r="AI48" s="42"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4" t="n"/>
      <c r="F49" s="43" t="n"/>
      <c r="G49" s="42" t="n"/>
      <c r="H49" s="42" t="n"/>
      <c r="I49" s="42" t="n"/>
      <c r="J49" s="42" t="n"/>
      <c r="K49" s="42" t="n"/>
      <c r="L49" s="43" t="n"/>
      <c r="M49" s="43" t="n"/>
      <c r="N49" s="42" t="n"/>
      <c r="O49" s="42" t="n"/>
      <c r="P49" s="42" t="n"/>
      <c r="Q49" s="42" t="n"/>
      <c r="R49" s="42" t="n"/>
      <c r="S49" s="43" t="n"/>
      <c r="T49" s="43" t="n"/>
      <c r="U49" s="42" t="n"/>
      <c r="V49" s="42" t="n"/>
      <c r="W49" s="42" t="n"/>
      <c r="X49" s="42" t="n"/>
      <c r="Y49" s="42" t="n"/>
      <c r="Z49" s="43" t="n"/>
      <c r="AA49" s="43" t="n"/>
      <c r="AB49" s="42" t="n"/>
      <c r="AC49" s="42" t="n"/>
      <c r="AD49" s="42" t="n"/>
      <c r="AE49" s="42" t="n"/>
      <c r="AF49" s="42" t="n"/>
      <c r="AG49" s="43" t="n"/>
      <c r="AH49" s="43" t="n"/>
      <c r="AI49" s="42"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4" t="n"/>
      <c r="F50" s="43" t="n"/>
      <c r="G50" s="42" t="n"/>
      <c r="H50" s="42" t="n"/>
      <c r="I50" s="42" t="n"/>
      <c r="J50" s="42" t="n"/>
      <c r="K50" s="42" t="n"/>
      <c r="L50" s="43" t="n"/>
      <c r="M50" s="43" t="n"/>
      <c r="N50" s="42" t="n"/>
      <c r="O50" s="42" t="n"/>
      <c r="P50" s="42" t="n"/>
      <c r="Q50" s="42" t="n"/>
      <c r="R50" s="42" t="n"/>
      <c r="S50" s="43" t="n"/>
      <c r="T50" s="43" t="n"/>
      <c r="U50" s="42" t="n"/>
      <c r="V50" s="42" t="n"/>
      <c r="W50" s="42" t="n"/>
      <c r="X50" s="42" t="n"/>
      <c r="Y50" s="42" t="n"/>
      <c r="Z50" s="43" t="n"/>
      <c r="AA50" s="43" t="n"/>
      <c r="AB50" s="42" t="n"/>
      <c r="AC50" s="42" t="n"/>
      <c r="AD50" s="42" t="n"/>
      <c r="AE50" s="42" t="n"/>
      <c r="AF50" s="42" t="n"/>
      <c r="AG50" s="43" t="n"/>
      <c r="AH50" s="43" t="n"/>
      <c r="AI50" s="42"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4" t="n"/>
      <c r="F51" s="43" t="n"/>
      <c r="G51" s="42" t="n"/>
      <c r="H51" s="42" t="n"/>
      <c r="I51" s="42" t="n"/>
      <c r="J51" s="42" t="n"/>
      <c r="K51" s="42" t="n"/>
      <c r="L51" s="43" t="n"/>
      <c r="M51" s="43" t="n"/>
      <c r="N51" s="42" t="n"/>
      <c r="O51" s="42" t="n"/>
      <c r="P51" s="42" t="n"/>
      <c r="Q51" s="42" t="n"/>
      <c r="R51" s="42" t="n"/>
      <c r="S51" s="43" t="n"/>
      <c r="T51" s="43" t="n"/>
      <c r="U51" s="42" t="n"/>
      <c r="V51" s="42" t="n"/>
      <c r="W51" s="42" t="n"/>
      <c r="X51" s="42" t="n"/>
      <c r="Y51" s="42" t="n"/>
      <c r="Z51" s="43" t="n"/>
      <c r="AA51" s="43" t="n"/>
      <c r="AB51" s="42" t="n"/>
      <c r="AC51" s="42" t="n"/>
      <c r="AD51" s="42" t="n"/>
      <c r="AE51" s="42" t="n"/>
      <c r="AF51" s="42" t="n"/>
      <c r="AG51" s="43" t="n"/>
      <c r="AH51" s="43" t="n"/>
      <c r="AI51" s="42"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4" t="n"/>
      <c r="F52" s="43" t="n"/>
      <c r="G52" s="42" t="n"/>
      <c r="H52" s="42" t="n"/>
      <c r="I52" s="42" t="n"/>
      <c r="J52" s="42" t="n"/>
      <c r="K52" s="42" t="n"/>
      <c r="L52" s="43" t="n"/>
      <c r="M52" s="43" t="n"/>
      <c r="N52" s="42" t="n"/>
      <c r="O52" s="42" t="n"/>
      <c r="P52" s="42" t="n"/>
      <c r="Q52" s="42" t="n"/>
      <c r="R52" s="42" t="n"/>
      <c r="S52" s="43" t="n"/>
      <c r="T52" s="43" t="n"/>
      <c r="U52" s="42" t="n"/>
      <c r="V52" s="42" t="n"/>
      <c r="W52" s="42" t="n"/>
      <c r="X52" s="42" t="n"/>
      <c r="Y52" s="42" t="n"/>
      <c r="Z52" s="43" t="n"/>
      <c r="AA52" s="43" t="n"/>
      <c r="AB52" s="42" t="n"/>
      <c r="AC52" s="42" t="n"/>
      <c r="AD52" s="42" t="n"/>
      <c r="AE52" s="42" t="n"/>
      <c r="AF52" s="42" t="n"/>
      <c r="AG52" s="43" t="n"/>
      <c r="AH52" s="43" t="n"/>
      <c r="AI52" s="42"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4" t="n"/>
      <c r="F53" s="43" t="n"/>
      <c r="G53" s="42" t="n"/>
      <c r="H53" s="42" t="n"/>
      <c r="I53" s="42" t="n"/>
      <c r="J53" s="42" t="n"/>
      <c r="K53" s="42" t="n"/>
      <c r="L53" s="43" t="n"/>
      <c r="M53" s="43" t="n"/>
      <c r="N53" s="42" t="n"/>
      <c r="O53" s="42" t="n"/>
      <c r="P53" s="42" t="n"/>
      <c r="Q53" s="42" t="n"/>
      <c r="R53" s="42" t="n"/>
      <c r="S53" s="43" t="n"/>
      <c r="T53" s="43" t="n"/>
      <c r="U53" s="42" t="n"/>
      <c r="V53" s="42" t="n"/>
      <c r="W53" s="42" t="n"/>
      <c r="X53" s="42" t="n"/>
      <c r="Y53" s="42" t="n"/>
      <c r="Z53" s="43" t="n"/>
      <c r="AA53" s="43" t="n"/>
      <c r="AB53" s="42" t="n"/>
      <c r="AC53" s="42" t="n"/>
      <c r="AD53" s="42" t="n"/>
      <c r="AE53" s="42" t="n"/>
      <c r="AF53" s="42" t="n"/>
      <c r="AG53" s="43" t="n"/>
      <c r="AH53" s="43" t="n"/>
      <c r="AI53" s="42"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4" t="n"/>
      <c r="F54" s="43" t="n"/>
      <c r="G54" s="42" t="n"/>
      <c r="H54" s="42" t="n"/>
      <c r="I54" s="42" t="n"/>
      <c r="J54" s="42" t="n"/>
      <c r="K54" s="42" t="n"/>
      <c r="L54" s="43" t="n"/>
      <c r="M54" s="43" t="n"/>
      <c r="N54" s="42" t="n"/>
      <c r="O54" s="42" t="n"/>
      <c r="P54" s="42" t="n"/>
      <c r="Q54" s="42" t="n"/>
      <c r="R54" s="42" t="n"/>
      <c r="S54" s="43" t="n"/>
      <c r="T54" s="43" t="n"/>
      <c r="U54" s="42" t="n"/>
      <c r="V54" s="42" t="n"/>
      <c r="W54" s="42" t="n"/>
      <c r="X54" s="42" t="n"/>
      <c r="Y54" s="42" t="n"/>
      <c r="Z54" s="43" t="n"/>
      <c r="AA54" s="43" t="n"/>
      <c r="AB54" s="42" t="n"/>
      <c r="AC54" s="42" t="n"/>
      <c r="AD54" s="42" t="n"/>
      <c r="AE54" s="42" t="n"/>
      <c r="AF54" s="42" t="n"/>
      <c r="AG54" s="43" t="n"/>
      <c r="AH54" s="43" t="n"/>
      <c r="AI54" s="42"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4" t="n"/>
      <c r="F55" s="43" t="n"/>
      <c r="G55" s="42" t="n"/>
      <c r="H55" s="42" t="n"/>
      <c r="I55" s="42" t="n"/>
      <c r="J55" s="42" t="n"/>
      <c r="K55" s="42" t="n"/>
      <c r="L55" s="43" t="n"/>
      <c r="M55" s="43" t="n"/>
      <c r="N55" s="42" t="n"/>
      <c r="O55" s="42" t="n"/>
      <c r="P55" s="42" t="n"/>
      <c r="Q55" s="42" t="n"/>
      <c r="R55" s="42" t="n"/>
      <c r="S55" s="43" t="n"/>
      <c r="T55" s="43" t="n"/>
      <c r="U55" s="42" t="n"/>
      <c r="V55" s="42" t="n"/>
      <c r="W55" s="42" t="n"/>
      <c r="X55" s="42" t="n"/>
      <c r="Y55" s="42" t="n"/>
      <c r="Z55" s="43" t="n"/>
      <c r="AA55" s="43" t="n"/>
      <c r="AB55" s="42" t="n"/>
      <c r="AC55" s="42" t="n"/>
      <c r="AD55" s="42" t="n"/>
      <c r="AE55" s="42" t="n"/>
      <c r="AF55" s="42" t="n"/>
      <c r="AG55" s="43" t="n"/>
      <c r="AH55" s="43" t="n"/>
      <c r="AI55" s="42"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4" t="n"/>
      <c r="F56" s="43" t="n"/>
      <c r="G56" s="42" t="n"/>
      <c r="H56" s="42" t="n"/>
      <c r="I56" s="42" t="n"/>
      <c r="J56" s="42" t="n"/>
      <c r="K56" s="42" t="n"/>
      <c r="L56" s="43" t="n"/>
      <c r="M56" s="43" t="n"/>
      <c r="N56" s="42" t="n"/>
      <c r="O56" s="42" t="n"/>
      <c r="P56" s="42" t="n"/>
      <c r="Q56" s="42" t="n"/>
      <c r="R56" s="42" t="n"/>
      <c r="S56" s="43" t="n"/>
      <c r="T56" s="43" t="n"/>
      <c r="U56" s="42" t="n"/>
      <c r="V56" s="42" t="n"/>
      <c r="W56" s="42" t="n"/>
      <c r="X56" s="42" t="n"/>
      <c r="Y56" s="42" t="n"/>
      <c r="Z56" s="43" t="n"/>
      <c r="AA56" s="43" t="n"/>
      <c r="AB56" s="42" t="n"/>
      <c r="AC56" s="42" t="n"/>
      <c r="AD56" s="42" t="n"/>
      <c r="AE56" s="42" t="n"/>
      <c r="AF56" s="42" t="n"/>
      <c r="AG56" s="43" t="n"/>
      <c r="AH56" s="43" t="n"/>
      <c r="AI56" s="42"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4" t="n"/>
      <c r="F57" s="43" t="n"/>
      <c r="G57" s="42" t="n"/>
      <c r="H57" s="42" t="n"/>
      <c r="I57" s="42" t="n"/>
      <c r="J57" s="42" t="n"/>
      <c r="K57" s="42" t="n"/>
      <c r="L57" s="43" t="n"/>
      <c r="M57" s="43" t="n"/>
      <c r="N57" s="42" t="n"/>
      <c r="O57" s="42" t="n"/>
      <c r="P57" s="42" t="n"/>
      <c r="Q57" s="42" t="n"/>
      <c r="R57" s="42" t="n"/>
      <c r="S57" s="43" t="n"/>
      <c r="T57" s="43" t="n"/>
      <c r="U57" s="42" t="n"/>
      <c r="V57" s="42" t="n"/>
      <c r="W57" s="42" t="n"/>
      <c r="X57" s="42" t="n"/>
      <c r="Y57" s="42" t="n"/>
      <c r="Z57" s="43" t="n"/>
      <c r="AA57" s="43" t="n"/>
      <c r="AB57" s="42" t="n"/>
      <c r="AC57" s="42" t="n"/>
      <c r="AD57" s="42" t="n"/>
      <c r="AE57" s="42" t="n"/>
      <c r="AF57" s="42" t="n"/>
      <c r="AG57" s="43" t="n"/>
      <c r="AH57" s="43" t="n"/>
      <c r="AI57" s="42"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4" t="n"/>
      <c r="F58" s="43" t="n"/>
      <c r="G58" s="42" t="n"/>
      <c r="H58" s="42" t="n"/>
      <c r="I58" s="42" t="n"/>
      <c r="J58" s="42" t="n"/>
      <c r="K58" s="42" t="n"/>
      <c r="L58" s="43" t="n"/>
      <c r="M58" s="43" t="n"/>
      <c r="N58" s="42" t="n"/>
      <c r="O58" s="42" t="n"/>
      <c r="P58" s="42" t="n"/>
      <c r="Q58" s="42" t="n"/>
      <c r="R58" s="42" t="n"/>
      <c r="S58" s="43" t="n"/>
      <c r="T58" s="43" t="n"/>
      <c r="U58" s="42" t="n"/>
      <c r="V58" s="42" t="n"/>
      <c r="W58" s="42" t="n"/>
      <c r="X58" s="42" t="n"/>
      <c r="Y58" s="42" t="n"/>
      <c r="Z58" s="43" t="n"/>
      <c r="AA58" s="43" t="n"/>
      <c r="AB58" s="42" t="n"/>
      <c r="AC58" s="42" t="n"/>
      <c r="AD58" s="42" t="n"/>
      <c r="AE58" s="42" t="n"/>
      <c r="AF58" s="42" t="n"/>
      <c r="AG58" s="43" t="n"/>
      <c r="AH58" s="43" t="n"/>
      <c r="AI58" s="42"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4" t="n"/>
      <c r="F59" s="43" t="n"/>
      <c r="G59" s="42" t="n"/>
      <c r="H59" s="42" t="n"/>
      <c r="I59" s="42" t="n"/>
      <c r="J59" s="42" t="n"/>
      <c r="K59" s="42" t="n"/>
      <c r="L59" s="43" t="n"/>
      <c r="M59" s="43" t="n"/>
      <c r="N59" s="42" t="n"/>
      <c r="O59" s="42" t="n"/>
      <c r="P59" s="42" t="n"/>
      <c r="Q59" s="42" t="n"/>
      <c r="R59" s="42" t="n"/>
      <c r="S59" s="43" t="n"/>
      <c r="T59" s="43" t="n"/>
      <c r="U59" s="42" t="n"/>
      <c r="V59" s="42" t="n"/>
      <c r="W59" s="42" t="n"/>
      <c r="X59" s="42" t="n"/>
      <c r="Y59" s="42" t="n"/>
      <c r="Z59" s="43" t="n"/>
      <c r="AA59" s="43" t="n"/>
      <c r="AB59" s="42" t="n"/>
      <c r="AC59" s="42" t="n"/>
      <c r="AD59" s="42" t="n"/>
      <c r="AE59" s="42" t="n"/>
      <c r="AF59" s="42" t="n"/>
      <c r="AG59" s="43" t="n"/>
      <c r="AH59" s="43" t="n"/>
      <c r="AI59" s="42"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4" t="n"/>
      <c r="F60" s="43" t="n"/>
      <c r="G60" s="42" t="n"/>
      <c r="H60" s="42" t="n"/>
      <c r="I60" s="42" t="n"/>
      <c r="J60" s="42" t="n"/>
      <c r="K60" s="42" t="n"/>
      <c r="L60" s="43" t="n"/>
      <c r="M60" s="43" t="n"/>
      <c r="N60" s="42" t="n"/>
      <c r="O60" s="42" t="n"/>
      <c r="P60" s="42" t="n"/>
      <c r="Q60" s="42" t="n"/>
      <c r="R60" s="42" t="n"/>
      <c r="S60" s="43" t="n"/>
      <c r="T60" s="43" t="n"/>
      <c r="U60" s="42" t="n"/>
      <c r="V60" s="42" t="n"/>
      <c r="W60" s="42" t="n"/>
      <c r="X60" s="42" t="n"/>
      <c r="Y60" s="42" t="n"/>
      <c r="Z60" s="43" t="n"/>
      <c r="AA60" s="43" t="n"/>
      <c r="AB60" s="42" t="n"/>
      <c r="AC60" s="42" t="n"/>
      <c r="AD60" s="42" t="n"/>
      <c r="AE60" s="42" t="n"/>
      <c r="AF60" s="42" t="n"/>
      <c r="AG60" s="43" t="n"/>
      <c r="AH60" s="43" t="n"/>
      <c r="AI60" s="42"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4" t="n"/>
      <c r="F61" s="43" t="n"/>
      <c r="G61" s="42" t="n"/>
      <c r="H61" s="42" t="n"/>
      <c r="I61" s="42" t="n"/>
      <c r="J61" s="42" t="n"/>
      <c r="K61" s="42" t="n"/>
      <c r="L61" s="43" t="n"/>
      <c r="M61" s="43" t="n"/>
      <c r="N61" s="42" t="n"/>
      <c r="O61" s="42" t="n"/>
      <c r="P61" s="42" t="n"/>
      <c r="Q61" s="42" t="n"/>
      <c r="R61" s="42" t="n"/>
      <c r="S61" s="43" t="n"/>
      <c r="T61" s="43" t="n"/>
      <c r="U61" s="42" t="n"/>
      <c r="V61" s="42" t="n"/>
      <c r="W61" s="42" t="n"/>
      <c r="X61" s="42" t="n"/>
      <c r="Y61" s="42" t="n"/>
      <c r="Z61" s="43" t="n"/>
      <c r="AA61" s="43" t="n"/>
      <c r="AB61" s="42" t="n"/>
      <c r="AC61" s="42" t="n"/>
      <c r="AD61" s="42" t="n"/>
      <c r="AE61" s="42" t="n"/>
      <c r="AF61" s="42" t="n"/>
      <c r="AG61" s="43" t="n"/>
      <c r="AH61" s="43" t="n"/>
      <c r="AI61" s="42"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4" t="n"/>
      <c r="F62" s="43" t="n"/>
      <c r="G62" s="42" t="n"/>
      <c r="H62" s="42" t="n"/>
      <c r="I62" s="42" t="n"/>
      <c r="J62" s="42" t="n"/>
      <c r="K62" s="42" t="n"/>
      <c r="L62" s="43" t="n"/>
      <c r="M62" s="43" t="n"/>
      <c r="N62" s="42" t="n"/>
      <c r="O62" s="42" t="n"/>
      <c r="P62" s="42" t="n"/>
      <c r="Q62" s="42" t="n"/>
      <c r="R62" s="42" t="n"/>
      <c r="S62" s="43" t="n"/>
      <c r="T62" s="43" t="n"/>
      <c r="U62" s="42" t="n"/>
      <c r="V62" s="42" t="n"/>
      <c r="W62" s="42" t="n"/>
      <c r="X62" s="42" t="n"/>
      <c r="Y62" s="42" t="n"/>
      <c r="Z62" s="43" t="n"/>
      <c r="AA62" s="43" t="n"/>
      <c r="AB62" s="42" t="n"/>
      <c r="AC62" s="42" t="n"/>
      <c r="AD62" s="42" t="n"/>
      <c r="AE62" s="42" t="n"/>
      <c r="AF62" s="42" t="n"/>
      <c r="AG62" s="43" t="n"/>
      <c r="AH62" s="43" t="n"/>
      <c r="AI62" s="42"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4" t="n"/>
      <c r="F63" s="43" t="n"/>
      <c r="G63" s="42" t="n"/>
      <c r="H63" s="42" t="n"/>
      <c r="I63" s="42" t="n"/>
      <c r="J63" s="42" t="n"/>
      <c r="K63" s="42" t="n"/>
      <c r="L63" s="43" t="n"/>
      <c r="M63" s="43" t="n"/>
      <c r="N63" s="42" t="n"/>
      <c r="O63" s="42" t="n"/>
      <c r="P63" s="42" t="n"/>
      <c r="Q63" s="42" t="n"/>
      <c r="R63" s="42" t="n"/>
      <c r="S63" s="43" t="n"/>
      <c r="T63" s="43" t="n"/>
      <c r="U63" s="42" t="n"/>
      <c r="V63" s="42" t="n"/>
      <c r="W63" s="42" t="n"/>
      <c r="X63" s="42" t="n"/>
      <c r="Y63" s="42" t="n"/>
      <c r="Z63" s="43" t="n"/>
      <c r="AA63" s="43" t="n"/>
      <c r="AB63" s="42" t="n"/>
      <c r="AC63" s="42" t="n"/>
      <c r="AD63" s="42" t="n"/>
      <c r="AE63" s="42" t="n"/>
      <c r="AF63" s="42" t="n"/>
      <c r="AG63" s="43" t="n"/>
      <c r="AH63" s="43" t="n"/>
      <c r="AI63" s="42"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4" t="n"/>
      <c r="F64" s="43" t="n"/>
      <c r="G64" s="42" t="n"/>
      <c r="H64" s="42" t="n"/>
      <c r="I64" s="42" t="n"/>
      <c r="J64" s="42" t="n"/>
      <c r="K64" s="42" t="n"/>
      <c r="L64" s="43" t="n"/>
      <c r="M64" s="43" t="n"/>
      <c r="N64" s="42" t="n"/>
      <c r="O64" s="42" t="n"/>
      <c r="P64" s="42" t="n"/>
      <c r="Q64" s="42" t="n"/>
      <c r="R64" s="42" t="n"/>
      <c r="S64" s="43" t="n"/>
      <c r="T64" s="43" t="n"/>
      <c r="U64" s="42" t="n"/>
      <c r="V64" s="42" t="n"/>
      <c r="W64" s="42" t="n"/>
      <c r="X64" s="42" t="n"/>
      <c r="Y64" s="42" t="n"/>
      <c r="Z64" s="43" t="n"/>
      <c r="AA64" s="43" t="n"/>
      <c r="AB64" s="42" t="n"/>
      <c r="AC64" s="42" t="n"/>
      <c r="AD64" s="42" t="n"/>
      <c r="AE64" s="42" t="n"/>
      <c r="AF64" s="42" t="n"/>
      <c r="AG64" s="43" t="n"/>
      <c r="AH64" s="43" t="n"/>
      <c r="AI64" s="42"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4" t="n"/>
      <c r="F65" s="43" t="n"/>
      <c r="G65" s="42" t="n"/>
      <c r="H65" s="42" t="n"/>
      <c r="I65" s="42" t="n"/>
      <c r="J65" s="42" t="n"/>
      <c r="K65" s="42" t="n"/>
      <c r="L65" s="43" t="n"/>
      <c r="M65" s="43" t="n"/>
      <c r="N65" s="42" t="n"/>
      <c r="O65" s="42" t="n"/>
      <c r="P65" s="42" t="n"/>
      <c r="Q65" s="42" t="n"/>
      <c r="R65" s="42" t="n"/>
      <c r="S65" s="43" t="n"/>
      <c r="T65" s="43" t="n"/>
      <c r="U65" s="42" t="n"/>
      <c r="V65" s="42" t="n"/>
      <c r="W65" s="42" t="n"/>
      <c r="X65" s="42" t="n"/>
      <c r="Y65" s="42" t="n"/>
      <c r="Z65" s="43" t="n"/>
      <c r="AA65" s="43" t="n"/>
      <c r="AB65" s="42" t="n"/>
      <c r="AC65" s="42" t="n"/>
      <c r="AD65" s="42" t="n"/>
      <c r="AE65" s="42" t="n"/>
      <c r="AF65" s="42" t="n"/>
      <c r="AG65" s="43" t="n"/>
      <c r="AH65" s="43" t="n"/>
      <c r="AI65" s="42"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4" t="n"/>
      <c r="F66" s="43" t="n"/>
      <c r="G66" s="42" t="n"/>
      <c r="H66" s="42" t="n"/>
      <c r="I66" s="42" t="n"/>
      <c r="J66" s="42" t="n"/>
      <c r="K66" s="42" t="n"/>
      <c r="L66" s="43" t="n"/>
      <c r="M66" s="43" t="n"/>
      <c r="N66" s="42" t="n"/>
      <c r="O66" s="42" t="n"/>
      <c r="P66" s="42" t="n"/>
      <c r="Q66" s="42" t="n"/>
      <c r="R66" s="42" t="n"/>
      <c r="S66" s="43" t="n"/>
      <c r="T66" s="43" t="n"/>
      <c r="U66" s="42" t="n"/>
      <c r="V66" s="42" t="n"/>
      <c r="W66" s="42" t="n"/>
      <c r="X66" s="42" t="n"/>
      <c r="Y66" s="42" t="n"/>
      <c r="Z66" s="43" t="n"/>
      <c r="AA66" s="43" t="n"/>
      <c r="AB66" s="42" t="n"/>
      <c r="AC66" s="42" t="n"/>
      <c r="AD66" s="42" t="n"/>
      <c r="AE66" s="42" t="n"/>
      <c r="AF66" s="42" t="n"/>
      <c r="AG66" s="43" t="n"/>
      <c r="AH66" s="43" t="n"/>
      <c r="AI66" s="42"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7.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يونيو 2026  —  شركة أرمسترونج  |  فرع 10 رمضان  |  موقع التجمعات</t>
        </is>
      </c>
    </row>
    <row r="2" ht="24" customHeight="1">
      <c r="A2" s="22" t="inlineStr">
        <is>
          <t>أيام الشهر: 30    •    أيام المعيار: 26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5" t="n">
        <v>3</v>
      </c>
      <c r="H5" s="25" t="n">
        <v>4</v>
      </c>
      <c r="I5" s="26" t="n">
        <v>5</v>
      </c>
      <c r="J5" s="26" t="n">
        <v>6</v>
      </c>
      <c r="K5" s="25" t="n">
        <v>7</v>
      </c>
      <c r="L5" s="25" t="n">
        <v>8</v>
      </c>
      <c r="M5" s="25" t="n">
        <v>9</v>
      </c>
      <c r="N5" s="25" t="n">
        <v>10</v>
      </c>
      <c r="O5" s="25" t="n">
        <v>11</v>
      </c>
      <c r="P5" s="26" t="n">
        <v>12</v>
      </c>
      <c r="Q5" s="26" t="n">
        <v>13</v>
      </c>
      <c r="R5" s="25" t="n">
        <v>14</v>
      </c>
      <c r="S5" s="25" t="n">
        <v>15</v>
      </c>
      <c r="T5" s="25" t="n">
        <v>16</v>
      </c>
      <c r="U5" s="25" t="n">
        <v>17</v>
      </c>
      <c r="V5" s="25" t="n">
        <v>18</v>
      </c>
      <c r="W5" s="26" t="n">
        <v>19</v>
      </c>
      <c r="X5" s="26" t="n">
        <v>20</v>
      </c>
      <c r="Y5" s="25" t="n">
        <v>21</v>
      </c>
      <c r="Z5" s="25" t="n">
        <v>22</v>
      </c>
      <c r="AA5" s="25" t="n">
        <v>23</v>
      </c>
      <c r="AB5" s="25" t="n">
        <v>24</v>
      </c>
      <c r="AC5" s="25" t="n">
        <v>25</v>
      </c>
      <c r="AD5" s="26" t="n">
        <v>26</v>
      </c>
      <c r="AE5" s="26" t="n">
        <v>27</v>
      </c>
      <c r="AF5" s="25" t="n">
        <v>28</v>
      </c>
      <c r="AG5" s="25" t="n">
        <v>29</v>
      </c>
      <c r="AH5" s="27" t="n">
        <v>30</v>
      </c>
      <c r="AI5" s="60" t="inlineStr"/>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ن</t>
        </is>
      </c>
      <c r="F6" s="31" t="inlineStr">
        <is>
          <t>ث</t>
        </is>
      </c>
      <c r="G6" s="31" t="inlineStr">
        <is>
          <t>ر</t>
        </is>
      </c>
      <c r="H6" s="31" t="inlineStr">
        <is>
          <t>خ</t>
        </is>
      </c>
      <c r="I6" s="32" t="inlineStr">
        <is>
          <t>ج</t>
        </is>
      </c>
      <c r="J6" s="32" t="inlineStr">
        <is>
          <t>س</t>
        </is>
      </c>
      <c r="K6" s="31" t="inlineStr">
        <is>
          <t>أ</t>
        </is>
      </c>
      <c r="L6" s="31" t="inlineStr">
        <is>
          <t>ن</t>
        </is>
      </c>
      <c r="M6" s="31" t="inlineStr">
        <is>
          <t>ث</t>
        </is>
      </c>
      <c r="N6" s="31" t="inlineStr">
        <is>
          <t>ر</t>
        </is>
      </c>
      <c r="O6" s="31" t="inlineStr">
        <is>
          <t>خ</t>
        </is>
      </c>
      <c r="P6" s="32" t="inlineStr">
        <is>
          <t>ج</t>
        </is>
      </c>
      <c r="Q6" s="32" t="inlineStr">
        <is>
          <t>س</t>
        </is>
      </c>
      <c r="R6" s="31" t="inlineStr">
        <is>
          <t>أ</t>
        </is>
      </c>
      <c r="S6" s="31" t="inlineStr">
        <is>
          <t>ن</t>
        </is>
      </c>
      <c r="T6" s="31" t="inlineStr">
        <is>
          <t>ث</t>
        </is>
      </c>
      <c r="U6" s="31" t="inlineStr">
        <is>
          <t>ر</t>
        </is>
      </c>
      <c r="V6" s="31" t="inlineStr">
        <is>
          <t>خ</t>
        </is>
      </c>
      <c r="W6" s="32" t="inlineStr">
        <is>
          <t>ج</t>
        </is>
      </c>
      <c r="X6" s="32" t="inlineStr">
        <is>
          <t>س</t>
        </is>
      </c>
      <c r="Y6" s="31" t="inlineStr">
        <is>
          <t>أ</t>
        </is>
      </c>
      <c r="Z6" s="31" t="inlineStr">
        <is>
          <t>ن</t>
        </is>
      </c>
      <c r="AA6" s="31" t="inlineStr">
        <is>
          <t>ث</t>
        </is>
      </c>
      <c r="AB6" s="31" t="inlineStr">
        <is>
          <t>ر</t>
        </is>
      </c>
      <c r="AC6" s="31" t="inlineStr">
        <is>
          <t>خ</t>
        </is>
      </c>
      <c r="AD6" s="32" t="inlineStr">
        <is>
          <t>ج</t>
        </is>
      </c>
      <c r="AE6" s="32" t="inlineStr">
        <is>
          <t>س</t>
        </is>
      </c>
      <c r="AF6" s="31" t="inlineStr">
        <is>
          <t>أ</t>
        </is>
      </c>
      <c r="AG6" s="31" t="inlineStr">
        <is>
          <t>ن</t>
        </is>
      </c>
      <c r="AH6" s="33" t="inlineStr">
        <is>
          <t>ث</t>
        </is>
      </c>
      <c r="AI6" s="61" t="inlineStr"/>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IF(COUNTIFS(الإعدادات!$B$23:$B$60,6,الإعدادات!$C$23:$C$60,E$5)&gt;0,1,0)</f>
        <v/>
      </c>
      <c r="F7" s="37">
        <f>IF(COUNTIFS(الإعدادات!$B$23:$B$60,6,الإعدادات!$C$23:$C$60,F$5)&gt;0,1,0)</f>
        <v/>
      </c>
      <c r="G7" s="37">
        <f>IF(COUNTIFS(الإعدادات!$B$23:$B$60,6,الإعدادات!$C$23:$C$60,G$5)&gt;0,1,0)</f>
        <v/>
      </c>
      <c r="H7" s="37">
        <f>IF(COUNTIFS(الإعدادات!$B$23:$B$60,6,الإعدادات!$C$23:$C$60,H$5)&gt;0,1,0)</f>
        <v/>
      </c>
      <c r="I7" s="37">
        <f>IF(COUNTIFS(الإعدادات!$B$23:$B$60,6,الإعدادات!$C$23:$C$60,I$5)&gt;0,1,0)</f>
        <v/>
      </c>
      <c r="J7" s="37">
        <f>IF(COUNTIFS(الإعدادات!$B$23:$B$60,6,الإعدادات!$C$23:$C$60,J$5)&gt;0,1,0)</f>
        <v/>
      </c>
      <c r="K7" s="37">
        <f>IF(COUNTIFS(الإعدادات!$B$23:$B$60,6,الإعدادات!$C$23:$C$60,K$5)&gt;0,1,0)</f>
        <v/>
      </c>
      <c r="L7" s="37">
        <f>IF(COUNTIFS(الإعدادات!$B$23:$B$60,6,الإعدادات!$C$23:$C$60,L$5)&gt;0,1,0)</f>
        <v/>
      </c>
      <c r="M7" s="37">
        <f>IF(COUNTIFS(الإعدادات!$B$23:$B$60,6,الإعدادات!$C$23:$C$60,M$5)&gt;0,1,0)</f>
        <v/>
      </c>
      <c r="N7" s="37">
        <f>IF(COUNTIFS(الإعدادات!$B$23:$B$60,6,الإعدادات!$C$23:$C$60,N$5)&gt;0,1,0)</f>
        <v/>
      </c>
      <c r="O7" s="37">
        <f>IF(COUNTIFS(الإعدادات!$B$23:$B$60,6,الإعدادات!$C$23:$C$60,O$5)&gt;0,1,0)</f>
        <v/>
      </c>
      <c r="P7" s="37">
        <f>IF(COUNTIFS(الإعدادات!$B$23:$B$60,6,الإعدادات!$C$23:$C$60,P$5)&gt;0,1,0)</f>
        <v/>
      </c>
      <c r="Q7" s="37">
        <f>IF(COUNTIFS(الإعدادات!$B$23:$B$60,6,الإعدادات!$C$23:$C$60,Q$5)&gt;0,1,0)</f>
        <v/>
      </c>
      <c r="R7" s="37">
        <f>IF(COUNTIFS(الإعدادات!$B$23:$B$60,6,الإعدادات!$C$23:$C$60,R$5)&gt;0,1,0)</f>
        <v/>
      </c>
      <c r="S7" s="37">
        <f>IF(COUNTIFS(الإعدادات!$B$23:$B$60,6,الإعدادات!$C$23:$C$60,S$5)&gt;0,1,0)</f>
        <v/>
      </c>
      <c r="T7" s="37">
        <f>IF(COUNTIFS(الإعدادات!$B$23:$B$60,6,الإعدادات!$C$23:$C$60,T$5)&gt;0,1,0)</f>
        <v/>
      </c>
      <c r="U7" s="37">
        <f>IF(COUNTIFS(الإعدادات!$B$23:$B$60,6,الإعدادات!$C$23:$C$60,U$5)&gt;0,1,0)</f>
        <v/>
      </c>
      <c r="V7" s="37">
        <f>IF(COUNTIFS(الإعدادات!$B$23:$B$60,6,الإعدادات!$C$23:$C$60,V$5)&gt;0,1,0)</f>
        <v/>
      </c>
      <c r="W7" s="37">
        <f>IF(COUNTIFS(الإعدادات!$B$23:$B$60,6,الإعدادات!$C$23:$C$60,W$5)&gt;0,1,0)</f>
        <v/>
      </c>
      <c r="X7" s="37">
        <f>IF(COUNTIFS(الإعدادات!$B$23:$B$60,6,الإعدادات!$C$23:$C$60,X$5)&gt;0,1,0)</f>
        <v/>
      </c>
      <c r="Y7" s="37">
        <f>IF(COUNTIFS(الإعدادات!$B$23:$B$60,6,الإعدادات!$C$23:$C$60,Y$5)&gt;0,1,0)</f>
        <v/>
      </c>
      <c r="Z7" s="37">
        <f>IF(COUNTIFS(الإعدادات!$B$23:$B$60,6,الإعدادات!$C$23:$C$60,Z$5)&gt;0,1,0)</f>
        <v/>
      </c>
      <c r="AA7" s="37">
        <f>IF(COUNTIFS(الإعدادات!$B$23:$B$60,6,الإعدادات!$C$23:$C$60,AA$5)&gt;0,1,0)</f>
        <v/>
      </c>
      <c r="AB7" s="37">
        <f>IF(COUNTIFS(الإعدادات!$B$23:$B$60,6,الإعدادات!$C$23:$C$60,AB$5)&gt;0,1,0)</f>
        <v/>
      </c>
      <c r="AC7" s="37">
        <f>IF(COUNTIFS(الإعدادات!$B$23:$B$60,6,الإعدادات!$C$23:$C$60,AC$5)&gt;0,1,0)</f>
        <v/>
      </c>
      <c r="AD7" s="37">
        <f>IF(COUNTIFS(الإعدادات!$B$23:$B$60,6,الإعدادات!$C$23:$C$60,AD$5)&gt;0,1,0)</f>
        <v/>
      </c>
      <c r="AE7" s="37">
        <f>IF(COUNTIFS(الإعدادات!$B$23:$B$60,6,الإعدادات!$C$23:$C$60,AE$5)&gt;0,1,0)</f>
        <v/>
      </c>
      <c r="AF7" s="37">
        <f>IF(COUNTIFS(الإعدادات!$B$23:$B$60,6,الإعدادات!$C$23:$C$60,AF$5)&gt;0,1,0)</f>
        <v/>
      </c>
      <c r="AG7" s="37">
        <f>IF(COUNTIFS(الإعدادات!$B$23:$B$60,6,الإعدادات!$C$23:$C$60,AG$5)&gt;0,1,0)</f>
        <v/>
      </c>
      <c r="AH7" s="38">
        <f>IF(COUNTIFS(الإعدادات!$B$23:$B$60,6,الإعدادات!$C$23:$C$60,AH$5)&gt;0,1,0)</f>
        <v/>
      </c>
      <c r="AI7" s="62" t="n"/>
    </row>
    <row r="8" ht="20" customHeight="1">
      <c r="A8" s="39" t="n">
        <v>1</v>
      </c>
      <c r="B8" s="40" t="n">
        <v>1</v>
      </c>
      <c r="C8" s="41" t="inlineStr">
        <is>
          <t>صابر محمود محمد حسن</t>
        </is>
      </c>
      <c r="D8" s="39" t="inlineStr">
        <is>
          <t>SO</t>
        </is>
      </c>
      <c r="E8" s="42" t="n"/>
      <c r="F8" s="42" t="n"/>
      <c r="G8" s="42" t="n"/>
      <c r="H8" s="42" t="n"/>
      <c r="I8" s="43" t="n"/>
      <c r="J8" s="43" t="n"/>
      <c r="K8" s="42" t="n"/>
      <c r="L8" s="42" t="n"/>
      <c r="M8" s="42" t="n"/>
      <c r="N8" s="42" t="n"/>
      <c r="O8" s="42" t="n"/>
      <c r="P8" s="43" t="n"/>
      <c r="Q8" s="43" t="n"/>
      <c r="R8" s="42" t="n"/>
      <c r="S8" s="42" t="n"/>
      <c r="T8" s="42" t="n"/>
      <c r="U8" s="42" t="n"/>
      <c r="V8" s="42" t="n"/>
      <c r="W8" s="43" t="n"/>
      <c r="X8" s="43" t="n"/>
      <c r="Y8" s="42" t="n"/>
      <c r="Z8" s="42" t="n"/>
      <c r="AA8" s="42" t="n"/>
      <c r="AB8" s="42" t="n"/>
      <c r="AC8" s="42" t="n"/>
      <c r="AD8" s="43" t="n"/>
      <c r="AE8" s="43" t="n"/>
      <c r="AF8" s="42" t="n"/>
      <c r="AG8" s="42" t="n"/>
      <c r="AH8" s="44" t="n"/>
      <c r="AI8" s="6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2" t="n"/>
      <c r="H9" s="42" t="n"/>
      <c r="I9" s="43" t="n"/>
      <c r="J9" s="43" t="n"/>
      <c r="K9" s="42" t="n"/>
      <c r="L9" s="42" t="n"/>
      <c r="M9" s="42" t="n"/>
      <c r="N9" s="42" t="n"/>
      <c r="O9" s="42" t="n"/>
      <c r="P9" s="43" t="n"/>
      <c r="Q9" s="43" t="n"/>
      <c r="R9" s="42" t="n"/>
      <c r="S9" s="42" t="n"/>
      <c r="T9" s="42" t="n"/>
      <c r="U9" s="42" t="n"/>
      <c r="V9" s="42" t="n"/>
      <c r="W9" s="43" t="n"/>
      <c r="X9" s="43" t="n"/>
      <c r="Y9" s="42" t="n"/>
      <c r="Z9" s="42" t="n"/>
      <c r="AA9" s="42" t="n"/>
      <c r="AB9" s="42" t="n"/>
      <c r="AC9" s="42" t="n"/>
      <c r="AD9" s="43" t="n"/>
      <c r="AE9" s="43" t="n"/>
      <c r="AF9" s="42" t="n"/>
      <c r="AG9" s="42" t="n"/>
      <c r="AH9" s="44" t="n"/>
      <c r="AI9" s="6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2" t="n"/>
      <c r="H10" s="42" t="n"/>
      <c r="I10" s="43" t="n"/>
      <c r="J10" s="43" t="n"/>
      <c r="K10" s="42" t="n"/>
      <c r="L10" s="42" t="n"/>
      <c r="M10" s="42" t="n"/>
      <c r="N10" s="42" t="n"/>
      <c r="O10" s="42" t="n"/>
      <c r="P10" s="43" t="n"/>
      <c r="Q10" s="43" t="n"/>
      <c r="R10" s="42" t="n"/>
      <c r="S10" s="42" t="n"/>
      <c r="T10" s="42" t="n"/>
      <c r="U10" s="42" t="n"/>
      <c r="V10" s="42" t="n"/>
      <c r="W10" s="43" t="n"/>
      <c r="X10" s="43" t="n"/>
      <c r="Y10" s="42" t="n"/>
      <c r="Z10" s="42" t="n"/>
      <c r="AA10" s="42" t="n"/>
      <c r="AB10" s="42" t="n"/>
      <c r="AC10" s="42" t="n"/>
      <c r="AD10" s="43" t="n"/>
      <c r="AE10" s="43" t="n"/>
      <c r="AF10" s="42" t="n"/>
      <c r="AG10" s="42" t="n"/>
      <c r="AH10" s="44" t="n"/>
      <c r="AI10" s="6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2" t="n"/>
      <c r="H11" s="42" t="n"/>
      <c r="I11" s="43" t="n"/>
      <c r="J11" s="43" t="n"/>
      <c r="K11" s="42" t="n"/>
      <c r="L11" s="42" t="n"/>
      <c r="M11" s="42" t="n"/>
      <c r="N11" s="42" t="n"/>
      <c r="O11" s="42" t="n"/>
      <c r="P11" s="43" t="n"/>
      <c r="Q11" s="43" t="n"/>
      <c r="R11" s="42" t="n"/>
      <c r="S11" s="42" t="n"/>
      <c r="T11" s="42" t="n"/>
      <c r="U11" s="42" t="n"/>
      <c r="V11" s="42" t="n"/>
      <c r="W11" s="43" t="n"/>
      <c r="X11" s="43" t="n"/>
      <c r="Y11" s="42" t="n"/>
      <c r="Z11" s="42" t="n"/>
      <c r="AA11" s="42" t="n"/>
      <c r="AB11" s="42" t="n"/>
      <c r="AC11" s="42" t="n"/>
      <c r="AD11" s="43" t="n"/>
      <c r="AE11" s="43" t="n"/>
      <c r="AF11" s="42" t="n"/>
      <c r="AG11" s="42" t="n"/>
      <c r="AH11" s="44" t="n"/>
      <c r="AI11" s="6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2" t="n"/>
      <c r="H12" s="42" t="n"/>
      <c r="I12" s="43" t="n"/>
      <c r="J12" s="43" t="n"/>
      <c r="K12" s="42" t="n"/>
      <c r="L12" s="42" t="n"/>
      <c r="M12" s="42" t="n"/>
      <c r="N12" s="42" t="n"/>
      <c r="O12" s="42" t="n"/>
      <c r="P12" s="43" t="n"/>
      <c r="Q12" s="43" t="n"/>
      <c r="R12" s="42" t="n"/>
      <c r="S12" s="42" t="n"/>
      <c r="T12" s="42" t="n"/>
      <c r="U12" s="42" t="n"/>
      <c r="V12" s="42" t="n"/>
      <c r="W12" s="43" t="n"/>
      <c r="X12" s="43" t="n"/>
      <c r="Y12" s="42" t="n"/>
      <c r="Z12" s="42" t="n"/>
      <c r="AA12" s="42" t="n"/>
      <c r="AB12" s="42" t="n"/>
      <c r="AC12" s="42" t="n"/>
      <c r="AD12" s="43" t="n"/>
      <c r="AE12" s="43" t="n"/>
      <c r="AF12" s="42" t="n"/>
      <c r="AG12" s="42" t="n"/>
      <c r="AH12" s="44" t="n"/>
      <c r="AI12" s="6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2" t="n"/>
      <c r="H13" s="42" t="n"/>
      <c r="I13" s="43" t="n"/>
      <c r="J13" s="43" t="n"/>
      <c r="K13" s="42" t="n"/>
      <c r="L13" s="42" t="n"/>
      <c r="M13" s="42" t="n"/>
      <c r="N13" s="42" t="n"/>
      <c r="O13" s="42" t="n"/>
      <c r="P13" s="43" t="n"/>
      <c r="Q13" s="43" t="n"/>
      <c r="R13" s="42" t="n"/>
      <c r="S13" s="42" t="n"/>
      <c r="T13" s="42" t="n"/>
      <c r="U13" s="42" t="n"/>
      <c r="V13" s="42" t="n"/>
      <c r="W13" s="43" t="n"/>
      <c r="X13" s="43" t="n"/>
      <c r="Y13" s="42" t="n"/>
      <c r="Z13" s="42" t="n"/>
      <c r="AA13" s="42" t="n"/>
      <c r="AB13" s="42" t="n"/>
      <c r="AC13" s="42" t="n"/>
      <c r="AD13" s="43" t="n"/>
      <c r="AE13" s="43" t="n"/>
      <c r="AF13" s="42" t="n"/>
      <c r="AG13" s="42" t="n"/>
      <c r="AH13" s="44" t="n"/>
      <c r="AI13" s="6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2" t="n"/>
      <c r="H14" s="42" t="n"/>
      <c r="I14" s="43" t="n"/>
      <c r="J14" s="43" t="n"/>
      <c r="K14" s="42" t="n"/>
      <c r="L14" s="42" t="n"/>
      <c r="M14" s="42" t="n"/>
      <c r="N14" s="42" t="n"/>
      <c r="O14" s="42" t="n"/>
      <c r="P14" s="43" t="n"/>
      <c r="Q14" s="43" t="n"/>
      <c r="R14" s="42" t="n"/>
      <c r="S14" s="42" t="n"/>
      <c r="T14" s="42" t="n"/>
      <c r="U14" s="42" t="n"/>
      <c r="V14" s="42" t="n"/>
      <c r="W14" s="43" t="n"/>
      <c r="X14" s="43" t="n"/>
      <c r="Y14" s="42" t="n"/>
      <c r="Z14" s="42" t="n"/>
      <c r="AA14" s="42" t="n"/>
      <c r="AB14" s="42" t="n"/>
      <c r="AC14" s="42" t="n"/>
      <c r="AD14" s="43" t="n"/>
      <c r="AE14" s="43" t="n"/>
      <c r="AF14" s="42" t="n"/>
      <c r="AG14" s="42" t="n"/>
      <c r="AH14" s="44" t="n"/>
      <c r="AI14" s="6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2" t="n"/>
      <c r="H15" s="42" t="n"/>
      <c r="I15" s="43" t="n"/>
      <c r="J15" s="43" t="n"/>
      <c r="K15" s="42" t="n"/>
      <c r="L15" s="42" t="n"/>
      <c r="M15" s="42" t="n"/>
      <c r="N15" s="42" t="n"/>
      <c r="O15" s="42" t="n"/>
      <c r="P15" s="43" t="n"/>
      <c r="Q15" s="43" t="n"/>
      <c r="R15" s="42" t="n"/>
      <c r="S15" s="42" t="n"/>
      <c r="T15" s="42" t="n"/>
      <c r="U15" s="42" t="n"/>
      <c r="V15" s="42" t="n"/>
      <c r="W15" s="43" t="n"/>
      <c r="X15" s="43" t="n"/>
      <c r="Y15" s="42" t="n"/>
      <c r="Z15" s="42" t="n"/>
      <c r="AA15" s="42" t="n"/>
      <c r="AB15" s="42" t="n"/>
      <c r="AC15" s="42" t="n"/>
      <c r="AD15" s="43" t="n"/>
      <c r="AE15" s="43" t="n"/>
      <c r="AF15" s="42" t="n"/>
      <c r="AG15" s="42" t="n"/>
      <c r="AH15" s="44" t="n"/>
      <c r="AI15" s="6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2" t="n"/>
      <c r="H16" s="42" t="n"/>
      <c r="I16" s="43" t="n"/>
      <c r="J16" s="43" t="n"/>
      <c r="K16" s="42" t="n"/>
      <c r="L16" s="42" t="n"/>
      <c r="M16" s="42" t="n"/>
      <c r="N16" s="42" t="n"/>
      <c r="O16" s="42" t="n"/>
      <c r="P16" s="43" t="n"/>
      <c r="Q16" s="43" t="n"/>
      <c r="R16" s="42" t="n"/>
      <c r="S16" s="42" t="n"/>
      <c r="T16" s="42" t="n"/>
      <c r="U16" s="42" t="n"/>
      <c r="V16" s="42" t="n"/>
      <c r="W16" s="43" t="n"/>
      <c r="X16" s="43" t="n"/>
      <c r="Y16" s="42" t="n"/>
      <c r="Z16" s="42" t="n"/>
      <c r="AA16" s="42" t="n"/>
      <c r="AB16" s="42" t="n"/>
      <c r="AC16" s="42" t="n"/>
      <c r="AD16" s="43" t="n"/>
      <c r="AE16" s="43" t="n"/>
      <c r="AF16" s="42" t="n"/>
      <c r="AG16" s="42" t="n"/>
      <c r="AH16" s="44" t="n"/>
      <c r="AI16" s="6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2" t="n"/>
      <c r="H17" s="42" t="n"/>
      <c r="I17" s="43" t="n"/>
      <c r="J17" s="43" t="n"/>
      <c r="K17" s="42" t="n"/>
      <c r="L17" s="42" t="n"/>
      <c r="M17" s="42" t="n"/>
      <c r="N17" s="42" t="n"/>
      <c r="O17" s="42" t="n"/>
      <c r="P17" s="43" t="n"/>
      <c r="Q17" s="43" t="n"/>
      <c r="R17" s="42" t="n"/>
      <c r="S17" s="42" t="n"/>
      <c r="T17" s="42" t="n"/>
      <c r="U17" s="42" t="n"/>
      <c r="V17" s="42" t="n"/>
      <c r="W17" s="43" t="n"/>
      <c r="X17" s="43" t="n"/>
      <c r="Y17" s="42" t="n"/>
      <c r="Z17" s="42" t="n"/>
      <c r="AA17" s="42" t="n"/>
      <c r="AB17" s="42" t="n"/>
      <c r="AC17" s="42" t="n"/>
      <c r="AD17" s="43" t="n"/>
      <c r="AE17" s="43" t="n"/>
      <c r="AF17" s="42" t="n"/>
      <c r="AG17" s="42" t="n"/>
      <c r="AH17" s="44" t="n"/>
      <c r="AI17" s="6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2" t="n"/>
      <c r="H18" s="42" t="n"/>
      <c r="I18" s="43" t="n"/>
      <c r="J18" s="43" t="n"/>
      <c r="K18" s="42" t="n"/>
      <c r="L18" s="42" t="n"/>
      <c r="M18" s="42" t="n"/>
      <c r="N18" s="42" t="n"/>
      <c r="O18" s="42" t="n"/>
      <c r="P18" s="43" t="n"/>
      <c r="Q18" s="43" t="n"/>
      <c r="R18" s="42" t="n"/>
      <c r="S18" s="42" t="n"/>
      <c r="T18" s="42" t="n"/>
      <c r="U18" s="42" t="n"/>
      <c r="V18" s="42" t="n"/>
      <c r="W18" s="43" t="n"/>
      <c r="X18" s="43" t="n"/>
      <c r="Y18" s="42" t="n"/>
      <c r="Z18" s="42" t="n"/>
      <c r="AA18" s="42" t="n"/>
      <c r="AB18" s="42" t="n"/>
      <c r="AC18" s="42" t="n"/>
      <c r="AD18" s="43" t="n"/>
      <c r="AE18" s="43" t="n"/>
      <c r="AF18" s="42" t="n"/>
      <c r="AG18" s="42" t="n"/>
      <c r="AH18" s="44" t="n"/>
      <c r="AI18" s="6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2" t="n"/>
      <c r="H19" s="42" t="n"/>
      <c r="I19" s="43" t="n"/>
      <c r="J19" s="43" t="n"/>
      <c r="K19" s="42" t="n"/>
      <c r="L19" s="42" t="n"/>
      <c r="M19" s="42" t="n"/>
      <c r="N19" s="42" t="n"/>
      <c r="O19" s="42" t="n"/>
      <c r="P19" s="43" t="n"/>
      <c r="Q19" s="43" t="n"/>
      <c r="R19" s="42" t="n"/>
      <c r="S19" s="42" t="n"/>
      <c r="T19" s="42" t="n"/>
      <c r="U19" s="42" t="n"/>
      <c r="V19" s="42" t="n"/>
      <c r="W19" s="43" t="n"/>
      <c r="X19" s="43" t="n"/>
      <c r="Y19" s="42" t="n"/>
      <c r="Z19" s="42" t="n"/>
      <c r="AA19" s="42" t="n"/>
      <c r="AB19" s="42" t="n"/>
      <c r="AC19" s="42" t="n"/>
      <c r="AD19" s="43" t="n"/>
      <c r="AE19" s="43" t="n"/>
      <c r="AF19" s="42" t="n"/>
      <c r="AG19" s="42" t="n"/>
      <c r="AH19" s="44" t="n"/>
      <c r="AI19" s="6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2" t="n"/>
      <c r="H20" s="42" t="n"/>
      <c r="I20" s="43" t="n"/>
      <c r="J20" s="43" t="n"/>
      <c r="K20" s="42" t="n"/>
      <c r="L20" s="42" t="n"/>
      <c r="M20" s="42" t="n"/>
      <c r="N20" s="42" t="n"/>
      <c r="O20" s="42" t="n"/>
      <c r="P20" s="43" t="n"/>
      <c r="Q20" s="43" t="n"/>
      <c r="R20" s="42" t="n"/>
      <c r="S20" s="42" t="n"/>
      <c r="T20" s="42" t="n"/>
      <c r="U20" s="42" t="n"/>
      <c r="V20" s="42" t="n"/>
      <c r="W20" s="43" t="n"/>
      <c r="X20" s="43" t="n"/>
      <c r="Y20" s="42" t="n"/>
      <c r="Z20" s="42" t="n"/>
      <c r="AA20" s="42" t="n"/>
      <c r="AB20" s="42" t="n"/>
      <c r="AC20" s="42" t="n"/>
      <c r="AD20" s="43" t="n"/>
      <c r="AE20" s="43" t="n"/>
      <c r="AF20" s="42" t="n"/>
      <c r="AG20" s="42" t="n"/>
      <c r="AH20" s="44" t="n"/>
      <c r="AI20" s="6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2" t="n"/>
      <c r="H21" s="42" t="n"/>
      <c r="I21" s="43" t="n"/>
      <c r="J21" s="43" t="n"/>
      <c r="K21" s="42" t="n"/>
      <c r="L21" s="42" t="n"/>
      <c r="M21" s="42" t="n"/>
      <c r="N21" s="42" t="n"/>
      <c r="O21" s="42" t="n"/>
      <c r="P21" s="43" t="n"/>
      <c r="Q21" s="43" t="n"/>
      <c r="R21" s="42" t="n"/>
      <c r="S21" s="42" t="n"/>
      <c r="T21" s="42" t="n"/>
      <c r="U21" s="42" t="n"/>
      <c r="V21" s="42" t="n"/>
      <c r="W21" s="43" t="n"/>
      <c r="X21" s="43" t="n"/>
      <c r="Y21" s="42" t="n"/>
      <c r="Z21" s="42" t="n"/>
      <c r="AA21" s="42" t="n"/>
      <c r="AB21" s="42" t="n"/>
      <c r="AC21" s="42" t="n"/>
      <c r="AD21" s="43" t="n"/>
      <c r="AE21" s="43" t="n"/>
      <c r="AF21" s="42" t="n"/>
      <c r="AG21" s="42" t="n"/>
      <c r="AH21" s="44" t="n"/>
      <c r="AI21" s="6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2" t="n"/>
      <c r="H22" s="42" t="n"/>
      <c r="I22" s="43" t="n"/>
      <c r="J22" s="43" t="n"/>
      <c r="K22" s="42" t="n"/>
      <c r="L22" s="42" t="n"/>
      <c r="M22" s="42" t="n"/>
      <c r="N22" s="42" t="n"/>
      <c r="O22" s="42" t="n"/>
      <c r="P22" s="43" t="n"/>
      <c r="Q22" s="43" t="n"/>
      <c r="R22" s="42" t="n"/>
      <c r="S22" s="42" t="n"/>
      <c r="T22" s="42" t="n"/>
      <c r="U22" s="42" t="n"/>
      <c r="V22" s="42" t="n"/>
      <c r="W22" s="43" t="n"/>
      <c r="X22" s="43" t="n"/>
      <c r="Y22" s="42" t="n"/>
      <c r="Z22" s="42" t="n"/>
      <c r="AA22" s="42" t="n"/>
      <c r="AB22" s="42" t="n"/>
      <c r="AC22" s="42" t="n"/>
      <c r="AD22" s="43" t="n"/>
      <c r="AE22" s="43" t="n"/>
      <c r="AF22" s="42" t="n"/>
      <c r="AG22" s="42" t="n"/>
      <c r="AH22" s="44" t="n"/>
      <c r="AI22" s="6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2" t="n"/>
      <c r="H23" s="42" t="n"/>
      <c r="I23" s="43" t="n"/>
      <c r="J23" s="43" t="n"/>
      <c r="K23" s="42" t="n"/>
      <c r="L23" s="42" t="n"/>
      <c r="M23" s="42" t="n"/>
      <c r="N23" s="42" t="n"/>
      <c r="O23" s="42" t="n"/>
      <c r="P23" s="43" t="n"/>
      <c r="Q23" s="43" t="n"/>
      <c r="R23" s="42" t="n"/>
      <c r="S23" s="42" t="n"/>
      <c r="T23" s="42" t="n"/>
      <c r="U23" s="42" t="n"/>
      <c r="V23" s="42" t="n"/>
      <c r="W23" s="43" t="n"/>
      <c r="X23" s="43" t="n"/>
      <c r="Y23" s="42" t="n"/>
      <c r="Z23" s="42" t="n"/>
      <c r="AA23" s="42" t="n"/>
      <c r="AB23" s="42" t="n"/>
      <c r="AC23" s="42" t="n"/>
      <c r="AD23" s="43" t="n"/>
      <c r="AE23" s="43" t="n"/>
      <c r="AF23" s="42" t="n"/>
      <c r="AG23" s="42" t="n"/>
      <c r="AH23" s="44" t="n"/>
      <c r="AI23" s="6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2" t="n"/>
      <c r="H24" s="42" t="n"/>
      <c r="I24" s="43" t="n"/>
      <c r="J24" s="43" t="n"/>
      <c r="K24" s="42" t="n"/>
      <c r="L24" s="42" t="n"/>
      <c r="M24" s="42" t="n"/>
      <c r="N24" s="42" t="n"/>
      <c r="O24" s="42" t="n"/>
      <c r="P24" s="43" t="n"/>
      <c r="Q24" s="43" t="n"/>
      <c r="R24" s="42" t="n"/>
      <c r="S24" s="42" t="n"/>
      <c r="T24" s="42" t="n"/>
      <c r="U24" s="42" t="n"/>
      <c r="V24" s="42" t="n"/>
      <c r="W24" s="43" t="n"/>
      <c r="X24" s="43" t="n"/>
      <c r="Y24" s="42" t="n"/>
      <c r="Z24" s="42" t="n"/>
      <c r="AA24" s="42" t="n"/>
      <c r="AB24" s="42" t="n"/>
      <c r="AC24" s="42" t="n"/>
      <c r="AD24" s="43" t="n"/>
      <c r="AE24" s="43" t="n"/>
      <c r="AF24" s="42" t="n"/>
      <c r="AG24" s="42" t="n"/>
      <c r="AH24" s="44" t="n"/>
      <c r="AI24" s="6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2" t="n"/>
      <c r="H25" s="42" t="n"/>
      <c r="I25" s="43" t="n"/>
      <c r="J25" s="43" t="n"/>
      <c r="K25" s="42" t="n"/>
      <c r="L25" s="42" t="n"/>
      <c r="M25" s="42" t="n"/>
      <c r="N25" s="42" t="n"/>
      <c r="O25" s="42" t="n"/>
      <c r="P25" s="43" t="n"/>
      <c r="Q25" s="43" t="n"/>
      <c r="R25" s="42" t="n"/>
      <c r="S25" s="42" t="n"/>
      <c r="T25" s="42" t="n"/>
      <c r="U25" s="42" t="n"/>
      <c r="V25" s="42" t="n"/>
      <c r="W25" s="43" t="n"/>
      <c r="X25" s="43" t="n"/>
      <c r="Y25" s="42" t="n"/>
      <c r="Z25" s="42" t="n"/>
      <c r="AA25" s="42" t="n"/>
      <c r="AB25" s="42" t="n"/>
      <c r="AC25" s="42" t="n"/>
      <c r="AD25" s="43" t="n"/>
      <c r="AE25" s="43" t="n"/>
      <c r="AF25" s="42" t="n"/>
      <c r="AG25" s="42" t="n"/>
      <c r="AH25" s="44" t="n"/>
      <c r="AI25" s="6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2" t="n"/>
      <c r="H26" s="42" t="n"/>
      <c r="I26" s="43" t="n"/>
      <c r="J26" s="43" t="n"/>
      <c r="K26" s="42" t="n"/>
      <c r="L26" s="42" t="n"/>
      <c r="M26" s="42" t="n"/>
      <c r="N26" s="42" t="n"/>
      <c r="O26" s="42" t="n"/>
      <c r="P26" s="43" t="n"/>
      <c r="Q26" s="43" t="n"/>
      <c r="R26" s="42" t="n"/>
      <c r="S26" s="42" t="n"/>
      <c r="T26" s="42" t="n"/>
      <c r="U26" s="42" t="n"/>
      <c r="V26" s="42" t="n"/>
      <c r="W26" s="43" t="n"/>
      <c r="X26" s="43" t="n"/>
      <c r="Y26" s="42" t="n"/>
      <c r="Z26" s="42" t="n"/>
      <c r="AA26" s="42" t="n"/>
      <c r="AB26" s="42" t="n"/>
      <c r="AC26" s="42" t="n"/>
      <c r="AD26" s="43" t="n"/>
      <c r="AE26" s="43" t="n"/>
      <c r="AF26" s="42" t="n"/>
      <c r="AG26" s="42" t="n"/>
      <c r="AH26" s="44" t="n"/>
      <c r="AI26" s="6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2" t="n"/>
      <c r="H27" s="42" t="n"/>
      <c r="I27" s="43" t="n"/>
      <c r="J27" s="43" t="n"/>
      <c r="K27" s="42" t="n"/>
      <c r="L27" s="42" t="n"/>
      <c r="M27" s="42" t="n"/>
      <c r="N27" s="42" t="n"/>
      <c r="O27" s="42" t="n"/>
      <c r="P27" s="43" t="n"/>
      <c r="Q27" s="43" t="n"/>
      <c r="R27" s="42" t="n"/>
      <c r="S27" s="42" t="n"/>
      <c r="T27" s="42" t="n"/>
      <c r="U27" s="42" t="n"/>
      <c r="V27" s="42" t="n"/>
      <c r="W27" s="43" t="n"/>
      <c r="X27" s="43" t="n"/>
      <c r="Y27" s="42" t="n"/>
      <c r="Z27" s="42" t="n"/>
      <c r="AA27" s="42" t="n"/>
      <c r="AB27" s="42" t="n"/>
      <c r="AC27" s="42" t="n"/>
      <c r="AD27" s="43" t="n"/>
      <c r="AE27" s="43" t="n"/>
      <c r="AF27" s="42" t="n"/>
      <c r="AG27" s="42" t="n"/>
      <c r="AH27" s="44" t="n"/>
      <c r="AI27" s="6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2" t="n"/>
      <c r="H28" s="42" t="n"/>
      <c r="I28" s="43" t="n"/>
      <c r="J28" s="43" t="n"/>
      <c r="K28" s="42" t="n"/>
      <c r="L28" s="42" t="n"/>
      <c r="M28" s="42" t="n"/>
      <c r="N28" s="42" t="n"/>
      <c r="O28" s="42" t="n"/>
      <c r="P28" s="43" t="n"/>
      <c r="Q28" s="43" t="n"/>
      <c r="R28" s="42" t="n"/>
      <c r="S28" s="42" t="n"/>
      <c r="T28" s="42" t="n"/>
      <c r="U28" s="42" t="n"/>
      <c r="V28" s="42" t="n"/>
      <c r="W28" s="43" t="n"/>
      <c r="X28" s="43" t="n"/>
      <c r="Y28" s="42" t="n"/>
      <c r="Z28" s="42" t="n"/>
      <c r="AA28" s="42" t="n"/>
      <c r="AB28" s="42" t="n"/>
      <c r="AC28" s="42" t="n"/>
      <c r="AD28" s="43" t="n"/>
      <c r="AE28" s="43" t="n"/>
      <c r="AF28" s="42" t="n"/>
      <c r="AG28" s="42" t="n"/>
      <c r="AH28" s="44" t="n"/>
      <c r="AI28" s="6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2" t="n"/>
      <c r="H29" s="42" t="n"/>
      <c r="I29" s="43" t="n"/>
      <c r="J29" s="43" t="n"/>
      <c r="K29" s="42" t="n"/>
      <c r="L29" s="42" t="n"/>
      <c r="M29" s="42" t="n"/>
      <c r="N29" s="42" t="n"/>
      <c r="O29" s="42" t="n"/>
      <c r="P29" s="43" t="n"/>
      <c r="Q29" s="43" t="n"/>
      <c r="R29" s="42" t="n"/>
      <c r="S29" s="42" t="n"/>
      <c r="T29" s="42" t="n"/>
      <c r="U29" s="42" t="n"/>
      <c r="V29" s="42" t="n"/>
      <c r="W29" s="43" t="n"/>
      <c r="X29" s="43" t="n"/>
      <c r="Y29" s="42" t="n"/>
      <c r="Z29" s="42" t="n"/>
      <c r="AA29" s="42" t="n"/>
      <c r="AB29" s="42" t="n"/>
      <c r="AC29" s="42" t="n"/>
      <c r="AD29" s="43" t="n"/>
      <c r="AE29" s="43" t="n"/>
      <c r="AF29" s="42" t="n"/>
      <c r="AG29" s="42" t="n"/>
      <c r="AH29" s="44" t="n"/>
      <c r="AI29" s="6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2" t="n"/>
      <c r="H30" s="42" t="n"/>
      <c r="I30" s="43" t="n"/>
      <c r="J30" s="43" t="n"/>
      <c r="K30" s="42" t="n"/>
      <c r="L30" s="42" t="n"/>
      <c r="M30" s="42" t="n"/>
      <c r="N30" s="42" t="n"/>
      <c r="O30" s="42" t="n"/>
      <c r="P30" s="43" t="n"/>
      <c r="Q30" s="43" t="n"/>
      <c r="R30" s="42" t="n"/>
      <c r="S30" s="42" t="n"/>
      <c r="T30" s="42" t="n"/>
      <c r="U30" s="42" t="n"/>
      <c r="V30" s="42" t="n"/>
      <c r="W30" s="43" t="n"/>
      <c r="X30" s="43" t="n"/>
      <c r="Y30" s="42" t="n"/>
      <c r="Z30" s="42" t="n"/>
      <c r="AA30" s="42" t="n"/>
      <c r="AB30" s="42" t="n"/>
      <c r="AC30" s="42" t="n"/>
      <c r="AD30" s="43" t="n"/>
      <c r="AE30" s="43" t="n"/>
      <c r="AF30" s="42" t="n"/>
      <c r="AG30" s="42" t="n"/>
      <c r="AH30" s="44" t="n"/>
      <c r="AI30" s="6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2" t="n"/>
      <c r="H31" s="42" t="n"/>
      <c r="I31" s="43" t="n"/>
      <c r="J31" s="43" t="n"/>
      <c r="K31" s="42" t="n"/>
      <c r="L31" s="42" t="n"/>
      <c r="M31" s="42" t="n"/>
      <c r="N31" s="42" t="n"/>
      <c r="O31" s="42" t="n"/>
      <c r="P31" s="43" t="n"/>
      <c r="Q31" s="43" t="n"/>
      <c r="R31" s="42" t="n"/>
      <c r="S31" s="42" t="n"/>
      <c r="T31" s="42" t="n"/>
      <c r="U31" s="42" t="n"/>
      <c r="V31" s="42" t="n"/>
      <c r="W31" s="43" t="n"/>
      <c r="X31" s="43" t="n"/>
      <c r="Y31" s="42" t="n"/>
      <c r="Z31" s="42" t="n"/>
      <c r="AA31" s="42" t="n"/>
      <c r="AB31" s="42" t="n"/>
      <c r="AC31" s="42" t="n"/>
      <c r="AD31" s="43" t="n"/>
      <c r="AE31" s="43" t="n"/>
      <c r="AF31" s="42" t="n"/>
      <c r="AG31" s="42" t="n"/>
      <c r="AH31" s="44" t="n"/>
      <c r="AI31" s="6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2" t="n"/>
      <c r="H32" s="42" t="n"/>
      <c r="I32" s="43" t="n"/>
      <c r="J32" s="43" t="n"/>
      <c r="K32" s="42" t="n"/>
      <c r="L32" s="42" t="n"/>
      <c r="M32" s="42" t="n"/>
      <c r="N32" s="42" t="n"/>
      <c r="O32" s="42" t="n"/>
      <c r="P32" s="43" t="n"/>
      <c r="Q32" s="43" t="n"/>
      <c r="R32" s="42" t="n"/>
      <c r="S32" s="42" t="n"/>
      <c r="T32" s="42" t="n"/>
      <c r="U32" s="42" t="n"/>
      <c r="V32" s="42" t="n"/>
      <c r="W32" s="43" t="n"/>
      <c r="X32" s="43" t="n"/>
      <c r="Y32" s="42" t="n"/>
      <c r="Z32" s="42" t="n"/>
      <c r="AA32" s="42" t="n"/>
      <c r="AB32" s="42" t="n"/>
      <c r="AC32" s="42" t="n"/>
      <c r="AD32" s="43" t="n"/>
      <c r="AE32" s="43" t="n"/>
      <c r="AF32" s="42" t="n"/>
      <c r="AG32" s="42" t="n"/>
      <c r="AH32" s="44" t="n"/>
      <c r="AI32" s="6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2" t="n"/>
      <c r="H33" s="42" t="n"/>
      <c r="I33" s="43" t="n"/>
      <c r="J33" s="43" t="n"/>
      <c r="K33" s="42" t="n"/>
      <c r="L33" s="42" t="n"/>
      <c r="M33" s="42" t="n"/>
      <c r="N33" s="42" t="n"/>
      <c r="O33" s="42" t="n"/>
      <c r="P33" s="43" t="n"/>
      <c r="Q33" s="43" t="n"/>
      <c r="R33" s="42" t="n"/>
      <c r="S33" s="42" t="n"/>
      <c r="T33" s="42" t="n"/>
      <c r="U33" s="42" t="n"/>
      <c r="V33" s="42" t="n"/>
      <c r="W33" s="43" t="n"/>
      <c r="X33" s="43" t="n"/>
      <c r="Y33" s="42" t="n"/>
      <c r="Z33" s="42" t="n"/>
      <c r="AA33" s="42" t="n"/>
      <c r="AB33" s="42" t="n"/>
      <c r="AC33" s="42" t="n"/>
      <c r="AD33" s="43" t="n"/>
      <c r="AE33" s="43" t="n"/>
      <c r="AF33" s="42" t="n"/>
      <c r="AG33" s="42" t="n"/>
      <c r="AH33" s="44" t="n"/>
      <c r="AI33" s="6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2" t="n"/>
      <c r="H34" s="42" t="n"/>
      <c r="I34" s="43" t="n"/>
      <c r="J34" s="43" t="n"/>
      <c r="K34" s="42" t="n"/>
      <c r="L34" s="42" t="n"/>
      <c r="M34" s="42" t="n"/>
      <c r="N34" s="42" t="n"/>
      <c r="O34" s="42" t="n"/>
      <c r="P34" s="43" t="n"/>
      <c r="Q34" s="43" t="n"/>
      <c r="R34" s="42" t="n"/>
      <c r="S34" s="42" t="n"/>
      <c r="T34" s="42" t="n"/>
      <c r="U34" s="42" t="n"/>
      <c r="V34" s="42" t="n"/>
      <c r="W34" s="43" t="n"/>
      <c r="X34" s="43" t="n"/>
      <c r="Y34" s="42" t="n"/>
      <c r="Z34" s="42" t="n"/>
      <c r="AA34" s="42" t="n"/>
      <c r="AB34" s="42" t="n"/>
      <c r="AC34" s="42" t="n"/>
      <c r="AD34" s="43" t="n"/>
      <c r="AE34" s="43" t="n"/>
      <c r="AF34" s="42" t="n"/>
      <c r="AG34" s="42" t="n"/>
      <c r="AH34" s="44" t="n"/>
      <c r="AI34" s="6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2" t="n"/>
      <c r="H35" s="42" t="n"/>
      <c r="I35" s="43" t="n"/>
      <c r="J35" s="43" t="n"/>
      <c r="K35" s="42" t="n"/>
      <c r="L35" s="42" t="n"/>
      <c r="M35" s="42" t="n"/>
      <c r="N35" s="42" t="n"/>
      <c r="O35" s="42" t="n"/>
      <c r="P35" s="43" t="n"/>
      <c r="Q35" s="43" t="n"/>
      <c r="R35" s="42" t="n"/>
      <c r="S35" s="42" t="n"/>
      <c r="T35" s="42" t="n"/>
      <c r="U35" s="42" t="n"/>
      <c r="V35" s="42" t="n"/>
      <c r="W35" s="43" t="n"/>
      <c r="X35" s="43" t="n"/>
      <c r="Y35" s="42" t="n"/>
      <c r="Z35" s="42" t="n"/>
      <c r="AA35" s="42" t="n"/>
      <c r="AB35" s="42" t="n"/>
      <c r="AC35" s="42" t="n"/>
      <c r="AD35" s="43" t="n"/>
      <c r="AE35" s="43" t="n"/>
      <c r="AF35" s="42" t="n"/>
      <c r="AG35" s="42" t="n"/>
      <c r="AH35" s="44" t="n"/>
      <c r="AI35" s="6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2" t="n"/>
      <c r="H36" s="42" t="n"/>
      <c r="I36" s="43" t="n"/>
      <c r="J36" s="43" t="n"/>
      <c r="K36" s="42" t="n"/>
      <c r="L36" s="42" t="n"/>
      <c r="M36" s="42" t="n"/>
      <c r="N36" s="42" t="n"/>
      <c r="O36" s="42" t="n"/>
      <c r="P36" s="43" t="n"/>
      <c r="Q36" s="43" t="n"/>
      <c r="R36" s="42" t="n"/>
      <c r="S36" s="42" t="n"/>
      <c r="T36" s="42" t="n"/>
      <c r="U36" s="42" t="n"/>
      <c r="V36" s="42" t="n"/>
      <c r="W36" s="43" t="n"/>
      <c r="X36" s="43" t="n"/>
      <c r="Y36" s="42" t="n"/>
      <c r="Z36" s="42" t="n"/>
      <c r="AA36" s="42" t="n"/>
      <c r="AB36" s="42" t="n"/>
      <c r="AC36" s="42" t="n"/>
      <c r="AD36" s="43" t="n"/>
      <c r="AE36" s="43" t="n"/>
      <c r="AF36" s="42" t="n"/>
      <c r="AG36" s="42" t="n"/>
      <c r="AH36" s="44" t="n"/>
      <c r="AI36" s="6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2" t="n"/>
      <c r="H37" s="42" t="n"/>
      <c r="I37" s="43" t="n"/>
      <c r="J37" s="43" t="n"/>
      <c r="K37" s="42" t="n"/>
      <c r="L37" s="42" t="n"/>
      <c r="M37" s="42" t="n"/>
      <c r="N37" s="42" t="n"/>
      <c r="O37" s="42" t="n"/>
      <c r="P37" s="43" t="n"/>
      <c r="Q37" s="43" t="n"/>
      <c r="R37" s="42" t="n"/>
      <c r="S37" s="42" t="n"/>
      <c r="T37" s="42" t="n"/>
      <c r="U37" s="42" t="n"/>
      <c r="V37" s="42" t="n"/>
      <c r="W37" s="43" t="n"/>
      <c r="X37" s="43" t="n"/>
      <c r="Y37" s="42" t="n"/>
      <c r="Z37" s="42" t="n"/>
      <c r="AA37" s="42" t="n"/>
      <c r="AB37" s="42" t="n"/>
      <c r="AC37" s="42" t="n"/>
      <c r="AD37" s="43" t="n"/>
      <c r="AE37" s="43" t="n"/>
      <c r="AF37" s="42" t="n"/>
      <c r="AG37" s="42" t="n"/>
      <c r="AH37" s="44" t="n"/>
      <c r="AI37" s="6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2" t="n"/>
      <c r="H38" s="42" t="n"/>
      <c r="I38" s="43" t="n"/>
      <c r="J38" s="43" t="n"/>
      <c r="K38" s="42" t="n"/>
      <c r="L38" s="42" t="n"/>
      <c r="M38" s="42" t="n"/>
      <c r="N38" s="42" t="n"/>
      <c r="O38" s="42" t="n"/>
      <c r="P38" s="43" t="n"/>
      <c r="Q38" s="43" t="n"/>
      <c r="R38" s="42" t="n"/>
      <c r="S38" s="42" t="n"/>
      <c r="T38" s="42" t="n"/>
      <c r="U38" s="42" t="n"/>
      <c r="V38" s="42" t="n"/>
      <c r="W38" s="43" t="n"/>
      <c r="X38" s="43" t="n"/>
      <c r="Y38" s="42" t="n"/>
      <c r="Z38" s="42" t="n"/>
      <c r="AA38" s="42" t="n"/>
      <c r="AB38" s="42" t="n"/>
      <c r="AC38" s="42" t="n"/>
      <c r="AD38" s="43" t="n"/>
      <c r="AE38" s="43" t="n"/>
      <c r="AF38" s="42" t="n"/>
      <c r="AG38" s="42" t="n"/>
      <c r="AH38" s="44" t="n"/>
      <c r="AI38" s="6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2" t="n"/>
      <c r="H39" s="42" t="n"/>
      <c r="I39" s="43" t="n"/>
      <c r="J39" s="43" t="n"/>
      <c r="K39" s="42" t="n"/>
      <c r="L39" s="42" t="n"/>
      <c r="M39" s="42" t="n"/>
      <c r="N39" s="42" t="n"/>
      <c r="O39" s="42" t="n"/>
      <c r="P39" s="43" t="n"/>
      <c r="Q39" s="43" t="n"/>
      <c r="R39" s="42" t="n"/>
      <c r="S39" s="42" t="n"/>
      <c r="T39" s="42" t="n"/>
      <c r="U39" s="42" t="n"/>
      <c r="V39" s="42" t="n"/>
      <c r="W39" s="43" t="n"/>
      <c r="X39" s="43" t="n"/>
      <c r="Y39" s="42" t="n"/>
      <c r="Z39" s="42" t="n"/>
      <c r="AA39" s="42" t="n"/>
      <c r="AB39" s="42" t="n"/>
      <c r="AC39" s="42" t="n"/>
      <c r="AD39" s="43" t="n"/>
      <c r="AE39" s="43" t="n"/>
      <c r="AF39" s="42" t="n"/>
      <c r="AG39" s="42" t="n"/>
      <c r="AH39" s="44" t="n"/>
      <c r="AI39" s="6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2" t="n"/>
      <c r="H40" s="42" t="n"/>
      <c r="I40" s="43" t="n"/>
      <c r="J40" s="43" t="n"/>
      <c r="K40" s="42" t="n"/>
      <c r="L40" s="42" t="n"/>
      <c r="M40" s="42" t="n"/>
      <c r="N40" s="42" t="n"/>
      <c r="O40" s="42" t="n"/>
      <c r="P40" s="43" t="n"/>
      <c r="Q40" s="43" t="n"/>
      <c r="R40" s="42" t="n"/>
      <c r="S40" s="42" t="n"/>
      <c r="T40" s="42" t="n"/>
      <c r="U40" s="42" t="n"/>
      <c r="V40" s="42" t="n"/>
      <c r="W40" s="43" t="n"/>
      <c r="X40" s="43" t="n"/>
      <c r="Y40" s="42" t="n"/>
      <c r="Z40" s="42" t="n"/>
      <c r="AA40" s="42" t="n"/>
      <c r="AB40" s="42" t="n"/>
      <c r="AC40" s="42" t="n"/>
      <c r="AD40" s="43" t="n"/>
      <c r="AE40" s="43" t="n"/>
      <c r="AF40" s="42" t="n"/>
      <c r="AG40" s="42" t="n"/>
      <c r="AH40" s="44" t="n"/>
      <c r="AI40" s="6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2" t="n"/>
      <c r="H41" s="42" t="n"/>
      <c r="I41" s="43" t="n"/>
      <c r="J41" s="43" t="n"/>
      <c r="K41" s="42" t="n"/>
      <c r="L41" s="42" t="n"/>
      <c r="M41" s="42" t="n"/>
      <c r="N41" s="42" t="n"/>
      <c r="O41" s="42" t="n"/>
      <c r="P41" s="43" t="n"/>
      <c r="Q41" s="43" t="n"/>
      <c r="R41" s="42" t="n"/>
      <c r="S41" s="42" t="n"/>
      <c r="T41" s="42" t="n"/>
      <c r="U41" s="42" t="n"/>
      <c r="V41" s="42" t="n"/>
      <c r="W41" s="43" t="n"/>
      <c r="X41" s="43" t="n"/>
      <c r="Y41" s="42" t="n"/>
      <c r="Z41" s="42" t="n"/>
      <c r="AA41" s="42" t="n"/>
      <c r="AB41" s="42" t="n"/>
      <c r="AC41" s="42" t="n"/>
      <c r="AD41" s="43" t="n"/>
      <c r="AE41" s="43" t="n"/>
      <c r="AF41" s="42" t="n"/>
      <c r="AG41" s="42" t="n"/>
      <c r="AH41" s="44" t="n"/>
      <c r="AI41" s="6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2" t="n"/>
      <c r="H42" s="42" t="n"/>
      <c r="I42" s="43" t="n"/>
      <c r="J42" s="43" t="n"/>
      <c r="K42" s="42" t="n"/>
      <c r="L42" s="42" t="n"/>
      <c r="M42" s="42" t="n"/>
      <c r="N42" s="42" t="n"/>
      <c r="O42" s="42" t="n"/>
      <c r="P42" s="43" t="n"/>
      <c r="Q42" s="43" t="n"/>
      <c r="R42" s="42" t="n"/>
      <c r="S42" s="42" t="n"/>
      <c r="T42" s="42" t="n"/>
      <c r="U42" s="42" t="n"/>
      <c r="V42" s="42" t="n"/>
      <c r="W42" s="43" t="n"/>
      <c r="X42" s="43" t="n"/>
      <c r="Y42" s="42" t="n"/>
      <c r="Z42" s="42" t="n"/>
      <c r="AA42" s="42" t="n"/>
      <c r="AB42" s="42" t="n"/>
      <c r="AC42" s="42" t="n"/>
      <c r="AD42" s="43" t="n"/>
      <c r="AE42" s="43" t="n"/>
      <c r="AF42" s="42" t="n"/>
      <c r="AG42" s="42" t="n"/>
      <c r="AH42" s="44" t="n"/>
      <c r="AI42" s="6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2" t="n"/>
      <c r="H43" s="42" t="n"/>
      <c r="I43" s="43" t="n"/>
      <c r="J43" s="43" t="n"/>
      <c r="K43" s="42" t="n"/>
      <c r="L43" s="42" t="n"/>
      <c r="M43" s="42" t="n"/>
      <c r="N43" s="42" t="n"/>
      <c r="O43" s="42" t="n"/>
      <c r="P43" s="43" t="n"/>
      <c r="Q43" s="43" t="n"/>
      <c r="R43" s="42" t="n"/>
      <c r="S43" s="42" t="n"/>
      <c r="T43" s="42" t="n"/>
      <c r="U43" s="42" t="n"/>
      <c r="V43" s="42" t="n"/>
      <c r="W43" s="43" t="n"/>
      <c r="X43" s="43" t="n"/>
      <c r="Y43" s="42" t="n"/>
      <c r="Z43" s="42" t="n"/>
      <c r="AA43" s="42" t="n"/>
      <c r="AB43" s="42" t="n"/>
      <c r="AC43" s="42" t="n"/>
      <c r="AD43" s="43" t="n"/>
      <c r="AE43" s="43" t="n"/>
      <c r="AF43" s="42" t="n"/>
      <c r="AG43" s="42" t="n"/>
      <c r="AH43" s="44" t="n"/>
      <c r="AI43" s="6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2" t="n"/>
      <c r="H44" s="42" t="n"/>
      <c r="I44" s="43" t="n"/>
      <c r="J44" s="43" t="n"/>
      <c r="K44" s="42" t="n"/>
      <c r="L44" s="42" t="n"/>
      <c r="M44" s="42" t="n"/>
      <c r="N44" s="42" t="n"/>
      <c r="O44" s="42" t="n"/>
      <c r="P44" s="43" t="n"/>
      <c r="Q44" s="43" t="n"/>
      <c r="R44" s="42" t="n"/>
      <c r="S44" s="42" t="n"/>
      <c r="T44" s="42" t="n"/>
      <c r="U44" s="42" t="n"/>
      <c r="V44" s="42" t="n"/>
      <c r="W44" s="43" t="n"/>
      <c r="X44" s="43" t="n"/>
      <c r="Y44" s="42" t="n"/>
      <c r="Z44" s="42" t="n"/>
      <c r="AA44" s="42" t="n"/>
      <c r="AB44" s="42" t="n"/>
      <c r="AC44" s="42" t="n"/>
      <c r="AD44" s="43" t="n"/>
      <c r="AE44" s="43" t="n"/>
      <c r="AF44" s="42" t="n"/>
      <c r="AG44" s="42" t="n"/>
      <c r="AH44" s="44" t="n"/>
      <c r="AI44" s="6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2" t="n"/>
      <c r="H45" s="42" t="n"/>
      <c r="I45" s="43" t="n"/>
      <c r="J45" s="43" t="n"/>
      <c r="K45" s="42" t="n"/>
      <c r="L45" s="42" t="n"/>
      <c r="M45" s="42" t="n"/>
      <c r="N45" s="42" t="n"/>
      <c r="O45" s="42" t="n"/>
      <c r="P45" s="43" t="n"/>
      <c r="Q45" s="43" t="n"/>
      <c r="R45" s="42" t="n"/>
      <c r="S45" s="42" t="n"/>
      <c r="T45" s="42" t="n"/>
      <c r="U45" s="42" t="n"/>
      <c r="V45" s="42" t="n"/>
      <c r="W45" s="43" t="n"/>
      <c r="X45" s="43" t="n"/>
      <c r="Y45" s="42" t="n"/>
      <c r="Z45" s="42" t="n"/>
      <c r="AA45" s="42" t="n"/>
      <c r="AB45" s="42" t="n"/>
      <c r="AC45" s="42" t="n"/>
      <c r="AD45" s="43" t="n"/>
      <c r="AE45" s="43" t="n"/>
      <c r="AF45" s="42" t="n"/>
      <c r="AG45" s="42" t="n"/>
      <c r="AH45" s="44" t="n"/>
      <c r="AI45" s="6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2" t="n"/>
      <c r="H46" s="42" t="n"/>
      <c r="I46" s="43" t="n"/>
      <c r="J46" s="43" t="n"/>
      <c r="K46" s="42" t="n"/>
      <c r="L46" s="42" t="n"/>
      <c r="M46" s="42" t="n"/>
      <c r="N46" s="42" t="n"/>
      <c r="O46" s="42" t="n"/>
      <c r="P46" s="43" t="n"/>
      <c r="Q46" s="43" t="n"/>
      <c r="R46" s="42" t="n"/>
      <c r="S46" s="42" t="n"/>
      <c r="T46" s="42" t="n"/>
      <c r="U46" s="42" t="n"/>
      <c r="V46" s="42" t="n"/>
      <c r="W46" s="43" t="n"/>
      <c r="X46" s="43" t="n"/>
      <c r="Y46" s="42" t="n"/>
      <c r="Z46" s="42" t="n"/>
      <c r="AA46" s="42" t="n"/>
      <c r="AB46" s="42" t="n"/>
      <c r="AC46" s="42" t="n"/>
      <c r="AD46" s="43" t="n"/>
      <c r="AE46" s="43" t="n"/>
      <c r="AF46" s="42" t="n"/>
      <c r="AG46" s="42" t="n"/>
      <c r="AH46" s="44" t="n"/>
      <c r="AI46" s="6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2" t="n"/>
      <c r="H47" s="42" t="n"/>
      <c r="I47" s="43" t="n"/>
      <c r="J47" s="43" t="n"/>
      <c r="K47" s="42" t="n"/>
      <c r="L47" s="42" t="n"/>
      <c r="M47" s="42" t="n"/>
      <c r="N47" s="42" t="n"/>
      <c r="O47" s="42" t="n"/>
      <c r="P47" s="43" t="n"/>
      <c r="Q47" s="43" t="n"/>
      <c r="R47" s="42" t="n"/>
      <c r="S47" s="42" t="n"/>
      <c r="T47" s="42" t="n"/>
      <c r="U47" s="42" t="n"/>
      <c r="V47" s="42" t="n"/>
      <c r="W47" s="43" t="n"/>
      <c r="X47" s="43" t="n"/>
      <c r="Y47" s="42" t="n"/>
      <c r="Z47" s="42" t="n"/>
      <c r="AA47" s="42" t="n"/>
      <c r="AB47" s="42" t="n"/>
      <c r="AC47" s="42" t="n"/>
      <c r="AD47" s="43" t="n"/>
      <c r="AE47" s="43" t="n"/>
      <c r="AF47" s="42" t="n"/>
      <c r="AG47" s="42" t="n"/>
      <c r="AH47" s="44" t="n"/>
      <c r="AI47" s="6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2" t="n"/>
      <c r="H48" s="42" t="n"/>
      <c r="I48" s="43" t="n"/>
      <c r="J48" s="43" t="n"/>
      <c r="K48" s="42" t="n"/>
      <c r="L48" s="42" t="n"/>
      <c r="M48" s="42" t="n"/>
      <c r="N48" s="42" t="n"/>
      <c r="O48" s="42" t="n"/>
      <c r="P48" s="43" t="n"/>
      <c r="Q48" s="43" t="n"/>
      <c r="R48" s="42" t="n"/>
      <c r="S48" s="42" t="n"/>
      <c r="T48" s="42" t="n"/>
      <c r="U48" s="42" t="n"/>
      <c r="V48" s="42" t="n"/>
      <c r="W48" s="43" t="n"/>
      <c r="X48" s="43" t="n"/>
      <c r="Y48" s="42" t="n"/>
      <c r="Z48" s="42" t="n"/>
      <c r="AA48" s="42" t="n"/>
      <c r="AB48" s="42" t="n"/>
      <c r="AC48" s="42" t="n"/>
      <c r="AD48" s="43" t="n"/>
      <c r="AE48" s="43" t="n"/>
      <c r="AF48" s="42" t="n"/>
      <c r="AG48" s="42" t="n"/>
      <c r="AH48" s="44" t="n"/>
      <c r="AI48" s="6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2" t="n"/>
      <c r="H49" s="42" t="n"/>
      <c r="I49" s="43" t="n"/>
      <c r="J49" s="43" t="n"/>
      <c r="K49" s="42" t="n"/>
      <c r="L49" s="42" t="n"/>
      <c r="M49" s="42" t="n"/>
      <c r="N49" s="42" t="n"/>
      <c r="O49" s="42" t="n"/>
      <c r="P49" s="43" t="n"/>
      <c r="Q49" s="43" t="n"/>
      <c r="R49" s="42" t="n"/>
      <c r="S49" s="42" t="n"/>
      <c r="T49" s="42" t="n"/>
      <c r="U49" s="42" t="n"/>
      <c r="V49" s="42" t="n"/>
      <c r="W49" s="43" t="n"/>
      <c r="X49" s="43" t="n"/>
      <c r="Y49" s="42" t="n"/>
      <c r="Z49" s="42" t="n"/>
      <c r="AA49" s="42" t="n"/>
      <c r="AB49" s="42" t="n"/>
      <c r="AC49" s="42" t="n"/>
      <c r="AD49" s="43" t="n"/>
      <c r="AE49" s="43" t="n"/>
      <c r="AF49" s="42" t="n"/>
      <c r="AG49" s="42" t="n"/>
      <c r="AH49" s="44" t="n"/>
      <c r="AI49" s="6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2" t="n"/>
      <c r="H50" s="42" t="n"/>
      <c r="I50" s="43" t="n"/>
      <c r="J50" s="43" t="n"/>
      <c r="K50" s="42" t="n"/>
      <c r="L50" s="42" t="n"/>
      <c r="M50" s="42" t="n"/>
      <c r="N50" s="42" t="n"/>
      <c r="O50" s="42" t="n"/>
      <c r="P50" s="43" t="n"/>
      <c r="Q50" s="43" t="n"/>
      <c r="R50" s="42" t="n"/>
      <c r="S50" s="42" t="n"/>
      <c r="T50" s="42" t="n"/>
      <c r="U50" s="42" t="n"/>
      <c r="V50" s="42" t="n"/>
      <c r="W50" s="43" t="n"/>
      <c r="X50" s="43" t="n"/>
      <c r="Y50" s="42" t="n"/>
      <c r="Z50" s="42" t="n"/>
      <c r="AA50" s="42" t="n"/>
      <c r="AB50" s="42" t="n"/>
      <c r="AC50" s="42" t="n"/>
      <c r="AD50" s="43" t="n"/>
      <c r="AE50" s="43" t="n"/>
      <c r="AF50" s="42" t="n"/>
      <c r="AG50" s="42" t="n"/>
      <c r="AH50" s="44" t="n"/>
      <c r="AI50" s="6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2" t="n"/>
      <c r="H51" s="42" t="n"/>
      <c r="I51" s="43" t="n"/>
      <c r="J51" s="43" t="n"/>
      <c r="K51" s="42" t="n"/>
      <c r="L51" s="42" t="n"/>
      <c r="M51" s="42" t="n"/>
      <c r="N51" s="42" t="n"/>
      <c r="O51" s="42" t="n"/>
      <c r="P51" s="43" t="n"/>
      <c r="Q51" s="43" t="n"/>
      <c r="R51" s="42" t="n"/>
      <c r="S51" s="42" t="n"/>
      <c r="T51" s="42" t="n"/>
      <c r="U51" s="42" t="n"/>
      <c r="V51" s="42" t="n"/>
      <c r="W51" s="43" t="n"/>
      <c r="X51" s="43" t="n"/>
      <c r="Y51" s="42" t="n"/>
      <c r="Z51" s="42" t="n"/>
      <c r="AA51" s="42" t="n"/>
      <c r="AB51" s="42" t="n"/>
      <c r="AC51" s="42" t="n"/>
      <c r="AD51" s="43" t="n"/>
      <c r="AE51" s="43" t="n"/>
      <c r="AF51" s="42" t="n"/>
      <c r="AG51" s="42" t="n"/>
      <c r="AH51" s="44" t="n"/>
      <c r="AI51" s="6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2" t="n"/>
      <c r="H52" s="42" t="n"/>
      <c r="I52" s="43" t="n"/>
      <c r="J52" s="43" t="n"/>
      <c r="K52" s="42" t="n"/>
      <c r="L52" s="42" t="n"/>
      <c r="M52" s="42" t="n"/>
      <c r="N52" s="42" t="n"/>
      <c r="O52" s="42" t="n"/>
      <c r="P52" s="43" t="n"/>
      <c r="Q52" s="43" t="n"/>
      <c r="R52" s="42" t="n"/>
      <c r="S52" s="42" t="n"/>
      <c r="T52" s="42" t="n"/>
      <c r="U52" s="42" t="n"/>
      <c r="V52" s="42" t="n"/>
      <c r="W52" s="43" t="n"/>
      <c r="X52" s="43" t="n"/>
      <c r="Y52" s="42" t="n"/>
      <c r="Z52" s="42" t="n"/>
      <c r="AA52" s="42" t="n"/>
      <c r="AB52" s="42" t="n"/>
      <c r="AC52" s="42" t="n"/>
      <c r="AD52" s="43" t="n"/>
      <c r="AE52" s="43" t="n"/>
      <c r="AF52" s="42" t="n"/>
      <c r="AG52" s="42" t="n"/>
      <c r="AH52" s="44" t="n"/>
      <c r="AI52" s="6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2" t="n"/>
      <c r="H53" s="42" t="n"/>
      <c r="I53" s="43" t="n"/>
      <c r="J53" s="43" t="n"/>
      <c r="K53" s="42" t="n"/>
      <c r="L53" s="42" t="n"/>
      <c r="M53" s="42" t="n"/>
      <c r="N53" s="42" t="n"/>
      <c r="O53" s="42" t="n"/>
      <c r="P53" s="43" t="n"/>
      <c r="Q53" s="43" t="n"/>
      <c r="R53" s="42" t="n"/>
      <c r="S53" s="42" t="n"/>
      <c r="T53" s="42" t="n"/>
      <c r="U53" s="42" t="n"/>
      <c r="V53" s="42" t="n"/>
      <c r="W53" s="43" t="n"/>
      <c r="X53" s="43" t="n"/>
      <c r="Y53" s="42" t="n"/>
      <c r="Z53" s="42" t="n"/>
      <c r="AA53" s="42" t="n"/>
      <c r="AB53" s="42" t="n"/>
      <c r="AC53" s="42" t="n"/>
      <c r="AD53" s="43" t="n"/>
      <c r="AE53" s="43" t="n"/>
      <c r="AF53" s="42" t="n"/>
      <c r="AG53" s="42" t="n"/>
      <c r="AH53" s="44" t="n"/>
      <c r="AI53" s="6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2" t="n"/>
      <c r="H54" s="42" t="n"/>
      <c r="I54" s="43" t="n"/>
      <c r="J54" s="43" t="n"/>
      <c r="K54" s="42" t="n"/>
      <c r="L54" s="42" t="n"/>
      <c r="M54" s="42" t="n"/>
      <c r="N54" s="42" t="n"/>
      <c r="O54" s="42" t="n"/>
      <c r="P54" s="43" t="n"/>
      <c r="Q54" s="43" t="n"/>
      <c r="R54" s="42" t="n"/>
      <c r="S54" s="42" t="n"/>
      <c r="T54" s="42" t="n"/>
      <c r="U54" s="42" t="n"/>
      <c r="V54" s="42" t="n"/>
      <c r="W54" s="43" t="n"/>
      <c r="X54" s="43" t="n"/>
      <c r="Y54" s="42" t="n"/>
      <c r="Z54" s="42" t="n"/>
      <c r="AA54" s="42" t="n"/>
      <c r="AB54" s="42" t="n"/>
      <c r="AC54" s="42" t="n"/>
      <c r="AD54" s="43" t="n"/>
      <c r="AE54" s="43" t="n"/>
      <c r="AF54" s="42" t="n"/>
      <c r="AG54" s="42" t="n"/>
      <c r="AH54" s="44" t="n"/>
      <c r="AI54" s="6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2" t="n"/>
      <c r="H55" s="42" t="n"/>
      <c r="I55" s="43" t="n"/>
      <c r="J55" s="43" t="n"/>
      <c r="K55" s="42" t="n"/>
      <c r="L55" s="42" t="n"/>
      <c r="M55" s="42" t="n"/>
      <c r="N55" s="42" t="n"/>
      <c r="O55" s="42" t="n"/>
      <c r="P55" s="43" t="n"/>
      <c r="Q55" s="43" t="n"/>
      <c r="R55" s="42" t="n"/>
      <c r="S55" s="42" t="n"/>
      <c r="T55" s="42" t="n"/>
      <c r="U55" s="42" t="n"/>
      <c r="V55" s="42" t="n"/>
      <c r="W55" s="43" t="n"/>
      <c r="X55" s="43" t="n"/>
      <c r="Y55" s="42" t="n"/>
      <c r="Z55" s="42" t="n"/>
      <c r="AA55" s="42" t="n"/>
      <c r="AB55" s="42" t="n"/>
      <c r="AC55" s="42" t="n"/>
      <c r="AD55" s="43" t="n"/>
      <c r="AE55" s="43" t="n"/>
      <c r="AF55" s="42" t="n"/>
      <c r="AG55" s="42" t="n"/>
      <c r="AH55" s="44" t="n"/>
      <c r="AI55" s="6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2" t="n"/>
      <c r="H56" s="42" t="n"/>
      <c r="I56" s="43" t="n"/>
      <c r="J56" s="43" t="n"/>
      <c r="K56" s="42" t="n"/>
      <c r="L56" s="42" t="n"/>
      <c r="M56" s="42" t="n"/>
      <c r="N56" s="42" t="n"/>
      <c r="O56" s="42" t="n"/>
      <c r="P56" s="43" t="n"/>
      <c r="Q56" s="43" t="n"/>
      <c r="R56" s="42" t="n"/>
      <c r="S56" s="42" t="n"/>
      <c r="T56" s="42" t="n"/>
      <c r="U56" s="42" t="n"/>
      <c r="V56" s="42" t="n"/>
      <c r="W56" s="43" t="n"/>
      <c r="X56" s="43" t="n"/>
      <c r="Y56" s="42" t="n"/>
      <c r="Z56" s="42" t="n"/>
      <c r="AA56" s="42" t="n"/>
      <c r="AB56" s="42" t="n"/>
      <c r="AC56" s="42" t="n"/>
      <c r="AD56" s="43" t="n"/>
      <c r="AE56" s="43" t="n"/>
      <c r="AF56" s="42" t="n"/>
      <c r="AG56" s="42" t="n"/>
      <c r="AH56" s="44" t="n"/>
      <c r="AI56" s="6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2" t="n"/>
      <c r="H57" s="42" t="n"/>
      <c r="I57" s="43" t="n"/>
      <c r="J57" s="43" t="n"/>
      <c r="K57" s="42" t="n"/>
      <c r="L57" s="42" t="n"/>
      <c r="M57" s="42" t="n"/>
      <c r="N57" s="42" t="n"/>
      <c r="O57" s="42" t="n"/>
      <c r="P57" s="43" t="n"/>
      <c r="Q57" s="43" t="n"/>
      <c r="R57" s="42" t="n"/>
      <c r="S57" s="42" t="n"/>
      <c r="T57" s="42" t="n"/>
      <c r="U57" s="42" t="n"/>
      <c r="V57" s="42" t="n"/>
      <c r="W57" s="43" t="n"/>
      <c r="X57" s="43" t="n"/>
      <c r="Y57" s="42" t="n"/>
      <c r="Z57" s="42" t="n"/>
      <c r="AA57" s="42" t="n"/>
      <c r="AB57" s="42" t="n"/>
      <c r="AC57" s="42" t="n"/>
      <c r="AD57" s="43" t="n"/>
      <c r="AE57" s="43" t="n"/>
      <c r="AF57" s="42" t="n"/>
      <c r="AG57" s="42" t="n"/>
      <c r="AH57" s="44" t="n"/>
      <c r="AI57" s="6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2" t="n"/>
      <c r="H58" s="42" t="n"/>
      <c r="I58" s="43" t="n"/>
      <c r="J58" s="43" t="n"/>
      <c r="K58" s="42" t="n"/>
      <c r="L58" s="42" t="n"/>
      <c r="M58" s="42" t="n"/>
      <c r="N58" s="42" t="n"/>
      <c r="O58" s="42" t="n"/>
      <c r="P58" s="43" t="n"/>
      <c r="Q58" s="43" t="n"/>
      <c r="R58" s="42" t="n"/>
      <c r="S58" s="42" t="n"/>
      <c r="T58" s="42" t="n"/>
      <c r="U58" s="42" t="n"/>
      <c r="V58" s="42" t="n"/>
      <c r="W58" s="43" t="n"/>
      <c r="X58" s="43" t="n"/>
      <c r="Y58" s="42" t="n"/>
      <c r="Z58" s="42" t="n"/>
      <c r="AA58" s="42" t="n"/>
      <c r="AB58" s="42" t="n"/>
      <c r="AC58" s="42" t="n"/>
      <c r="AD58" s="43" t="n"/>
      <c r="AE58" s="43" t="n"/>
      <c r="AF58" s="42" t="n"/>
      <c r="AG58" s="42" t="n"/>
      <c r="AH58" s="44" t="n"/>
      <c r="AI58" s="6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2" t="n"/>
      <c r="H59" s="42" t="n"/>
      <c r="I59" s="43" t="n"/>
      <c r="J59" s="43" t="n"/>
      <c r="K59" s="42" t="n"/>
      <c r="L59" s="42" t="n"/>
      <c r="M59" s="42" t="n"/>
      <c r="N59" s="42" t="n"/>
      <c r="O59" s="42" t="n"/>
      <c r="P59" s="43" t="n"/>
      <c r="Q59" s="43" t="n"/>
      <c r="R59" s="42" t="n"/>
      <c r="S59" s="42" t="n"/>
      <c r="T59" s="42" t="n"/>
      <c r="U59" s="42" t="n"/>
      <c r="V59" s="42" t="n"/>
      <c r="W59" s="43" t="n"/>
      <c r="X59" s="43" t="n"/>
      <c r="Y59" s="42" t="n"/>
      <c r="Z59" s="42" t="n"/>
      <c r="AA59" s="42" t="n"/>
      <c r="AB59" s="42" t="n"/>
      <c r="AC59" s="42" t="n"/>
      <c r="AD59" s="43" t="n"/>
      <c r="AE59" s="43" t="n"/>
      <c r="AF59" s="42" t="n"/>
      <c r="AG59" s="42" t="n"/>
      <c r="AH59" s="44" t="n"/>
      <c r="AI59" s="6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2" t="n"/>
      <c r="H60" s="42" t="n"/>
      <c r="I60" s="43" t="n"/>
      <c r="J60" s="43" t="n"/>
      <c r="K60" s="42" t="n"/>
      <c r="L60" s="42" t="n"/>
      <c r="M60" s="42" t="n"/>
      <c r="N60" s="42" t="n"/>
      <c r="O60" s="42" t="n"/>
      <c r="P60" s="43" t="n"/>
      <c r="Q60" s="43" t="n"/>
      <c r="R60" s="42" t="n"/>
      <c r="S60" s="42" t="n"/>
      <c r="T60" s="42" t="n"/>
      <c r="U60" s="42" t="n"/>
      <c r="V60" s="42" t="n"/>
      <c r="W60" s="43" t="n"/>
      <c r="X60" s="43" t="n"/>
      <c r="Y60" s="42" t="n"/>
      <c r="Z60" s="42" t="n"/>
      <c r="AA60" s="42" t="n"/>
      <c r="AB60" s="42" t="n"/>
      <c r="AC60" s="42" t="n"/>
      <c r="AD60" s="43" t="n"/>
      <c r="AE60" s="43" t="n"/>
      <c r="AF60" s="42" t="n"/>
      <c r="AG60" s="42" t="n"/>
      <c r="AH60" s="44" t="n"/>
      <c r="AI60" s="6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2" t="n"/>
      <c r="H61" s="42" t="n"/>
      <c r="I61" s="43" t="n"/>
      <c r="J61" s="43" t="n"/>
      <c r="K61" s="42" t="n"/>
      <c r="L61" s="42" t="n"/>
      <c r="M61" s="42" t="n"/>
      <c r="N61" s="42" t="n"/>
      <c r="O61" s="42" t="n"/>
      <c r="P61" s="43" t="n"/>
      <c r="Q61" s="43" t="n"/>
      <c r="R61" s="42" t="n"/>
      <c r="S61" s="42" t="n"/>
      <c r="T61" s="42" t="n"/>
      <c r="U61" s="42" t="n"/>
      <c r="V61" s="42" t="n"/>
      <c r="W61" s="43" t="n"/>
      <c r="X61" s="43" t="n"/>
      <c r="Y61" s="42" t="n"/>
      <c r="Z61" s="42" t="n"/>
      <c r="AA61" s="42" t="n"/>
      <c r="AB61" s="42" t="n"/>
      <c r="AC61" s="42" t="n"/>
      <c r="AD61" s="43" t="n"/>
      <c r="AE61" s="43" t="n"/>
      <c r="AF61" s="42" t="n"/>
      <c r="AG61" s="42" t="n"/>
      <c r="AH61" s="44" t="n"/>
      <c r="AI61" s="6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2" t="n"/>
      <c r="H62" s="42" t="n"/>
      <c r="I62" s="43" t="n"/>
      <c r="J62" s="43" t="n"/>
      <c r="K62" s="42" t="n"/>
      <c r="L62" s="42" t="n"/>
      <c r="M62" s="42" t="n"/>
      <c r="N62" s="42" t="n"/>
      <c r="O62" s="42" t="n"/>
      <c r="P62" s="43" t="n"/>
      <c r="Q62" s="43" t="n"/>
      <c r="R62" s="42" t="n"/>
      <c r="S62" s="42" t="n"/>
      <c r="T62" s="42" t="n"/>
      <c r="U62" s="42" t="n"/>
      <c r="V62" s="42" t="n"/>
      <c r="W62" s="43" t="n"/>
      <c r="X62" s="43" t="n"/>
      <c r="Y62" s="42" t="n"/>
      <c r="Z62" s="42" t="n"/>
      <c r="AA62" s="42" t="n"/>
      <c r="AB62" s="42" t="n"/>
      <c r="AC62" s="42" t="n"/>
      <c r="AD62" s="43" t="n"/>
      <c r="AE62" s="43" t="n"/>
      <c r="AF62" s="42" t="n"/>
      <c r="AG62" s="42" t="n"/>
      <c r="AH62" s="44" t="n"/>
      <c r="AI62" s="6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2" t="n"/>
      <c r="H63" s="42" t="n"/>
      <c r="I63" s="43" t="n"/>
      <c r="J63" s="43" t="n"/>
      <c r="K63" s="42" t="n"/>
      <c r="L63" s="42" t="n"/>
      <c r="M63" s="42" t="n"/>
      <c r="N63" s="42" t="n"/>
      <c r="O63" s="42" t="n"/>
      <c r="P63" s="43" t="n"/>
      <c r="Q63" s="43" t="n"/>
      <c r="R63" s="42" t="n"/>
      <c r="S63" s="42" t="n"/>
      <c r="T63" s="42" t="n"/>
      <c r="U63" s="42" t="n"/>
      <c r="V63" s="42" t="n"/>
      <c r="W63" s="43" t="n"/>
      <c r="X63" s="43" t="n"/>
      <c r="Y63" s="42" t="n"/>
      <c r="Z63" s="42" t="n"/>
      <c r="AA63" s="42" t="n"/>
      <c r="AB63" s="42" t="n"/>
      <c r="AC63" s="42" t="n"/>
      <c r="AD63" s="43" t="n"/>
      <c r="AE63" s="43" t="n"/>
      <c r="AF63" s="42" t="n"/>
      <c r="AG63" s="42" t="n"/>
      <c r="AH63" s="44" t="n"/>
      <c r="AI63" s="6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2" t="n"/>
      <c r="H64" s="42" t="n"/>
      <c r="I64" s="43" t="n"/>
      <c r="J64" s="43" t="n"/>
      <c r="K64" s="42" t="n"/>
      <c r="L64" s="42" t="n"/>
      <c r="M64" s="42" t="n"/>
      <c r="N64" s="42" t="n"/>
      <c r="O64" s="42" t="n"/>
      <c r="P64" s="43" t="n"/>
      <c r="Q64" s="43" t="n"/>
      <c r="R64" s="42" t="n"/>
      <c r="S64" s="42" t="n"/>
      <c r="T64" s="42" t="n"/>
      <c r="U64" s="42" t="n"/>
      <c r="V64" s="42" t="n"/>
      <c r="W64" s="43" t="n"/>
      <c r="X64" s="43" t="n"/>
      <c r="Y64" s="42" t="n"/>
      <c r="Z64" s="42" t="n"/>
      <c r="AA64" s="42" t="n"/>
      <c r="AB64" s="42" t="n"/>
      <c r="AC64" s="42" t="n"/>
      <c r="AD64" s="43" t="n"/>
      <c r="AE64" s="43" t="n"/>
      <c r="AF64" s="42" t="n"/>
      <c r="AG64" s="42" t="n"/>
      <c r="AH64" s="44" t="n"/>
      <c r="AI64" s="6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2" t="n"/>
      <c r="H65" s="42" t="n"/>
      <c r="I65" s="43" t="n"/>
      <c r="J65" s="43" t="n"/>
      <c r="K65" s="42" t="n"/>
      <c r="L65" s="42" t="n"/>
      <c r="M65" s="42" t="n"/>
      <c r="N65" s="42" t="n"/>
      <c r="O65" s="42" t="n"/>
      <c r="P65" s="43" t="n"/>
      <c r="Q65" s="43" t="n"/>
      <c r="R65" s="42" t="n"/>
      <c r="S65" s="42" t="n"/>
      <c r="T65" s="42" t="n"/>
      <c r="U65" s="42" t="n"/>
      <c r="V65" s="42" t="n"/>
      <c r="W65" s="43" t="n"/>
      <c r="X65" s="43" t="n"/>
      <c r="Y65" s="42" t="n"/>
      <c r="Z65" s="42" t="n"/>
      <c r="AA65" s="42" t="n"/>
      <c r="AB65" s="42" t="n"/>
      <c r="AC65" s="42" t="n"/>
      <c r="AD65" s="43" t="n"/>
      <c r="AE65" s="43" t="n"/>
      <c r="AF65" s="42" t="n"/>
      <c r="AG65" s="42" t="n"/>
      <c r="AH65" s="44" t="n"/>
      <c r="AI65" s="6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2" t="n"/>
      <c r="H66" s="42" t="n"/>
      <c r="I66" s="43" t="n"/>
      <c r="J66" s="43" t="n"/>
      <c r="K66" s="42" t="n"/>
      <c r="L66" s="42" t="n"/>
      <c r="M66" s="42" t="n"/>
      <c r="N66" s="42" t="n"/>
      <c r="O66" s="42" t="n"/>
      <c r="P66" s="43" t="n"/>
      <c r="Q66" s="43" t="n"/>
      <c r="R66" s="42" t="n"/>
      <c r="S66" s="42" t="n"/>
      <c r="T66" s="42" t="n"/>
      <c r="U66" s="42" t="n"/>
      <c r="V66" s="42" t="n"/>
      <c r="W66" s="43" t="n"/>
      <c r="X66" s="43" t="n"/>
      <c r="Y66" s="42" t="n"/>
      <c r="Z66" s="42" t="n"/>
      <c r="AA66" s="42" t="n"/>
      <c r="AB66" s="42" t="n"/>
      <c r="AC66" s="42" t="n"/>
      <c r="AD66" s="43" t="n"/>
      <c r="AE66" s="43" t="n"/>
      <c r="AF66" s="42" t="n"/>
      <c r="AG66" s="42" t="n"/>
      <c r="AH66" s="44" t="n"/>
      <c r="AI66" s="6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8.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يوليو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7" t="n">
        <v>2</v>
      </c>
      <c r="G5" s="26" t="n">
        <v>3</v>
      </c>
      <c r="H5" s="26" t="n">
        <v>4</v>
      </c>
      <c r="I5" s="25" t="n">
        <v>5</v>
      </c>
      <c r="J5" s="25" t="n">
        <v>6</v>
      </c>
      <c r="K5" s="25" t="n">
        <v>7</v>
      </c>
      <c r="L5" s="25" t="n">
        <v>8</v>
      </c>
      <c r="M5" s="25" t="n">
        <v>9</v>
      </c>
      <c r="N5" s="26" t="n">
        <v>10</v>
      </c>
      <c r="O5" s="26" t="n">
        <v>11</v>
      </c>
      <c r="P5" s="25" t="n">
        <v>12</v>
      </c>
      <c r="Q5" s="25" t="n">
        <v>13</v>
      </c>
      <c r="R5" s="25" t="n">
        <v>14</v>
      </c>
      <c r="S5" s="25" t="n">
        <v>15</v>
      </c>
      <c r="T5" s="25" t="n">
        <v>16</v>
      </c>
      <c r="U5" s="26" t="n">
        <v>17</v>
      </c>
      <c r="V5" s="26" t="n">
        <v>18</v>
      </c>
      <c r="W5" s="25" t="n">
        <v>19</v>
      </c>
      <c r="X5" s="25" t="n">
        <v>20</v>
      </c>
      <c r="Y5" s="25" t="n">
        <v>21</v>
      </c>
      <c r="Z5" s="25" t="n">
        <v>22</v>
      </c>
      <c r="AA5" s="27" t="n">
        <v>23</v>
      </c>
      <c r="AB5" s="26" t="n">
        <v>24</v>
      </c>
      <c r="AC5" s="26" t="n">
        <v>25</v>
      </c>
      <c r="AD5" s="25" t="n">
        <v>26</v>
      </c>
      <c r="AE5" s="25" t="n">
        <v>27</v>
      </c>
      <c r="AF5" s="25" t="n">
        <v>28</v>
      </c>
      <c r="AG5" s="25" t="n">
        <v>29</v>
      </c>
      <c r="AH5" s="25" t="n">
        <v>30</v>
      </c>
      <c r="AI5" s="26"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ر</t>
        </is>
      </c>
      <c r="F6" s="33" t="inlineStr">
        <is>
          <t>خ</t>
        </is>
      </c>
      <c r="G6" s="32" t="inlineStr">
        <is>
          <t>ج</t>
        </is>
      </c>
      <c r="H6" s="32" t="inlineStr">
        <is>
          <t>س</t>
        </is>
      </c>
      <c r="I6" s="31" t="inlineStr">
        <is>
          <t>أ</t>
        </is>
      </c>
      <c r="J6" s="31" t="inlineStr">
        <is>
          <t>ن</t>
        </is>
      </c>
      <c r="K6" s="31" t="inlineStr">
        <is>
          <t>ث</t>
        </is>
      </c>
      <c r="L6" s="31" t="inlineStr">
        <is>
          <t>ر</t>
        </is>
      </c>
      <c r="M6" s="31" t="inlineStr">
        <is>
          <t>خ</t>
        </is>
      </c>
      <c r="N6" s="32" t="inlineStr">
        <is>
          <t>ج</t>
        </is>
      </c>
      <c r="O6" s="32" t="inlineStr">
        <is>
          <t>س</t>
        </is>
      </c>
      <c r="P6" s="31" t="inlineStr">
        <is>
          <t>أ</t>
        </is>
      </c>
      <c r="Q6" s="31" t="inlineStr">
        <is>
          <t>ن</t>
        </is>
      </c>
      <c r="R6" s="31" t="inlineStr">
        <is>
          <t>ث</t>
        </is>
      </c>
      <c r="S6" s="31" t="inlineStr">
        <is>
          <t>ر</t>
        </is>
      </c>
      <c r="T6" s="31" t="inlineStr">
        <is>
          <t>خ</t>
        </is>
      </c>
      <c r="U6" s="32" t="inlineStr">
        <is>
          <t>ج</t>
        </is>
      </c>
      <c r="V6" s="32" t="inlineStr">
        <is>
          <t>س</t>
        </is>
      </c>
      <c r="W6" s="31" t="inlineStr">
        <is>
          <t>أ</t>
        </is>
      </c>
      <c r="X6" s="31" t="inlineStr">
        <is>
          <t>ن</t>
        </is>
      </c>
      <c r="Y6" s="31" t="inlineStr">
        <is>
          <t>ث</t>
        </is>
      </c>
      <c r="Z6" s="31" t="inlineStr">
        <is>
          <t>ر</t>
        </is>
      </c>
      <c r="AA6" s="33" t="inlineStr">
        <is>
          <t>خ</t>
        </is>
      </c>
      <c r="AB6" s="32" t="inlineStr">
        <is>
          <t>ج</t>
        </is>
      </c>
      <c r="AC6" s="32" t="inlineStr">
        <is>
          <t>س</t>
        </is>
      </c>
      <c r="AD6" s="31" t="inlineStr">
        <is>
          <t>أ</t>
        </is>
      </c>
      <c r="AE6" s="31" t="inlineStr">
        <is>
          <t>ن</t>
        </is>
      </c>
      <c r="AF6" s="31" t="inlineStr">
        <is>
          <t>ث</t>
        </is>
      </c>
      <c r="AG6" s="31" t="inlineStr">
        <is>
          <t>ر</t>
        </is>
      </c>
      <c r="AH6" s="31" t="inlineStr">
        <is>
          <t>خ</t>
        </is>
      </c>
      <c r="AI6" s="32" t="inlineStr">
        <is>
          <t>ج</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IF(COUNTIFS(الإعدادات!$B$23:$B$60,7,الإعدادات!$C$23:$C$60,E$5)&gt;0,1,0)</f>
        <v/>
      </c>
      <c r="F7" s="38">
        <f>IF(COUNTIFS(الإعدادات!$B$23:$B$60,7,الإعدادات!$C$23:$C$60,F$5)&gt;0,1,0)</f>
        <v/>
      </c>
      <c r="G7" s="37">
        <f>IF(COUNTIFS(الإعدادات!$B$23:$B$60,7,الإعدادات!$C$23:$C$60,G$5)&gt;0,1,0)</f>
        <v/>
      </c>
      <c r="H7" s="37">
        <f>IF(COUNTIFS(الإعدادات!$B$23:$B$60,7,الإعدادات!$C$23:$C$60,H$5)&gt;0,1,0)</f>
        <v/>
      </c>
      <c r="I7" s="37">
        <f>IF(COUNTIFS(الإعدادات!$B$23:$B$60,7,الإعدادات!$C$23:$C$60,I$5)&gt;0,1,0)</f>
        <v/>
      </c>
      <c r="J7" s="37">
        <f>IF(COUNTIFS(الإعدادات!$B$23:$B$60,7,الإعدادات!$C$23:$C$60,J$5)&gt;0,1,0)</f>
        <v/>
      </c>
      <c r="K7" s="37">
        <f>IF(COUNTIFS(الإعدادات!$B$23:$B$60,7,الإعدادات!$C$23:$C$60,K$5)&gt;0,1,0)</f>
        <v/>
      </c>
      <c r="L7" s="37">
        <f>IF(COUNTIFS(الإعدادات!$B$23:$B$60,7,الإعدادات!$C$23:$C$60,L$5)&gt;0,1,0)</f>
        <v/>
      </c>
      <c r="M7" s="37">
        <f>IF(COUNTIFS(الإعدادات!$B$23:$B$60,7,الإعدادات!$C$23:$C$60,M$5)&gt;0,1,0)</f>
        <v/>
      </c>
      <c r="N7" s="37">
        <f>IF(COUNTIFS(الإعدادات!$B$23:$B$60,7,الإعدادات!$C$23:$C$60,N$5)&gt;0,1,0)</f>
        <v/>
      </c>
      <c r="O7" s="37">
        <f>IF(COUNTIFS(الإعدادات!$B$23:$B$60,7,الإعدادات!$C$23:$C$60,O$5)&gt;0,1,0)</f>
        <v/>
      </c>
      <c r="P7" s="37">
        <f>IF(COUNTIFS(الإعدادات!$B$23:$B$60,7,الإعدادات!$C$23:$C$60,P$5)&gt;0,1,0)</f>
        <v/>
      </c>
      <c r="Q7" s="37">
        <f>IF(COUNTIFS(الإعدادات!$B$23:$B$60,7,الإعدادات!$C$23:$C$60,Q$5)&gt;0,1,0)</f>
        <v/>
      </c>
      <c r="R7" s="37">
        <f>IF(COUNTIFS(الإعدادات!$B$23:$B$60,7,الإعدادات!$C$23:$C$60,R$5)&gt;0,1,0)</f>
        <v/>
      </c>
      <c r="S7" s="37">
        <f>IF(COUNTIFS(الإعدادات!$B$23:$B$60,7,الإعدادات!$C$23:$C$60,S$5)&gt;0,1,0)</f>
        <v/>
      </c>
      <c r="T7" s="37">
        <f>IF(COUNTIFS(الإعدادات!$B$23:$B$60,7,الإعدادات!$C$23:$C$60,T$5)&gt;0,1,0)</f>
        <v/>
      </c>
      <c r="U7" s="37">
        <f>IF(COUNTIFS(الإعدادات!$B$23:$B$60,7,الإعدادات!$C$23:$C$60,U$5)&gt;0,1,0)</f>
        <v/>
      </c>
      <c r="V7" s="37">
        <f>IF(COUNTIFS(الإعدادات!$B$23:$B$60,7,الإعدادات!$C$23:$C$60,V$5)&gt;0,1,0)</f>
        <v/>
      </c>
      <c r="W7" s="37">
        <f>IF(COUNTIFS(الإعدادات!$B$23:$B$60,7,الإعدادات!$C$23:$C$60,W$5)&gt;0,1,0)</f>
        <v/>
      </c>
      <c r="X7" s="37">
        <f>IF(COUNTIFS(الإعدادات!$B$23:$B$60,7,الإعدادات!$C$23:$C$60,X$5)&gt;0,1,0)</f>
        <v/>
      </c>
      <c r="Y7" s="37">
        <f>IF(COUNTIFS(الإعدادات!$B$23:$B$60,7,الإعدادات!$C$23:$C$60,Y$5)&gt;0,1,0)</f>
        <v/>
      </c>
      <c r="Z7" s="37">
        <f>IF(COUNTIFS(الإعدادات!$B$23:$B$60,7,الإعدادات!$C$23:$C$60,Z$5)&gt;0,1,0)</f>
        <v/>
      </c>
      <c r="AA7" s="38">
        <f>IF(COUNTIFS(الإعدادات!$B$23:$B$60,7,الإعدادات!$C$23:$C$60,AA$5)&gt;0,1,0)</f>
        <v/>
      </c>
      <c r="AB7" s="37">
        <f>IF(COUNTIFS(الإعدادات!$B$23:$B$60,7,الإعدادات!$C$23:$C$60,AB$5)&gt;0,1,0)</f>
        <v/>
      </c>
      <c r="AC7" s="37">
        <f>IF(COUNTIFS(الإعدادات!$B$23:$B$60,7,الإعدادات!$C$23:$C$60,AC$5)&gt;0,1,0)</f>
        <v/>
      </c>
      <c r="AD7" s="37">
        <f>IF(COUNTIFS(الإعدادات!$B$23:$B$60,7,الإعدادات!$C$23:$C$60,AD$5)&gt;0,1,0)</f>
        <v/>
      </c>
      <c r="AE7" s="37">
        <f>IF(COUNTIFS(الإعدادات!$B$23:$B$60,7,الإعدادات!$C$23:$C$60,AE$5)&gt;0,1,0)</f>
        <v/>
      </c>
      <c r="AF7" s="37">
        <f>IF(COUNTIFS(الإعدادات!$B$23:$B$60,7,الإعدادات!$C$23:$C$60,AF$5)&gt;0,1,0)</f>
        <v/>
      </c>
      <c r="AG7" s="37">
        <f>IF(COUNTIFS(الإعدادات!$B$23:$B$60,7,الإعدادات!$C$23:$C$60,AG$5)&gt;0,1,0)</f>
        <v/>
      </c>
      <c r="AH7" s="37">
        <f>IF(COUNTIFS(الإعدادات!$B$23:$B$60,7,الإعدادات!$C$23:$C$60,AH$5)&gt;0,1,0)</f>
        <v/>
      </c>
      <c r="AI7" s="37">
        <f>IF(COUNTIFS(الإعدادات!$B$23:$B$60,7,الإعدادات!$C$23:$C$60,AI$5)&gt;0,1,0)</f>
        <v/>
      </c>
    </row>
    <row r="8" ht="20" customHeight="1">
      <c r="A8" s="39" t="n">
        <v>1</v>
      </c>
      <c r="B8" s="40" t="n">
        <v>1</v>
      </c>
      <c r="C8" s="41" t="inlineStr">
        <is>
          <t>صابر محمود محمد حسن</t>
        </is>
      </c>
      <c r="D8" s="39" t="inlineStr">
        <is>
          <t>SO</t>
        </is>
      </c>
      <c r="E8" s="42" t="n"/>
      <c r="F8" s="44" t="n"/>
      <c r="G8" s="43" t="inlineStr">
        <is>
          <t>P</t>
        </is>
      </c>
      <c r="H8" s="43" t="inlineStr">
        <is>
          <t>P</t>
        </is>
      </c>
      <c r="I8" s="42" t="inlineStr">
        <is>
          <t>P</t>
        </is>
      </c>
      <c r="J8" s="42" t="inlineStr">
        <is>
          <t>غ</t>
        </is>
      </c>
      <c r="K8" s="42" t="inlineStr">
        <is>
          <t>P</t>
        </is>
      </c>
      <c r="L8" s="42" t="inlineStr">
        <is>
          <t>P</t>
        </is>
      </c>
      <c r="M8" s="42" t="inlineStr">
        <is>
          <t>P</t>
        </is>
      </c>
      <c r="N8" s="43" t="inlineStr">
        <is>
          <t>P</t>
        </is>
      </c>
      <c r="O8" s="43" t="inlineStr">
        <is>
          <t>P</t>
        </is>
      </c>
      <c r="P8" s="42" t="inlineStr">
        <is>
          <t>P</t>
        </is>
      </c>
      <c r="Q8" s="42" t="inlineStr">
        <is>
          <t>P</t>
        </is>
      </c>
      <c r="R8" s="42" t="inlineStr">
        <is>
          <t>P</t>
        </is>
      </c>
      <c r="S8" s="42" t="inlineStr">
        <is>
          <t>P</t>
        </is>
      </c>
      <c r="T8" s="42" t="inlineStr">
        <is>
          <t>P</t>
        </is>
      </c>
      <c r="U8" s="43" t="inlineStr">
        <is>
          <t>P</t>
        </is>
      </c>
      <c r="V8" s="43" t="inlineStr">
        <is>
          <t>P</t>
        </is>
      </c>
      <c r="W8" s="42" t="inlineStr">
        <is>
          <t>P</t>
        </is>
      </c>
      <c r="X8" s="42" t="inlineStr">
        <is>
          <t>P</t>
        </is>
      </c>
      <c r="Y8" s="42" t="inlineStr">
        <is>
          <t>P</t>
        </is>
      </c>
      <c r="Z8" s="42" t="n"/>
      <c r="AA8" s="44" t="inlineStr">
        <is>
          <t>P</t>
        </is>
      </c>
      <c r="AB8" s="43" t="inlineStr">
        <is>
          <t>P</t>
        </is>
      </c>
      <c r="AC8" s="43" t="inlineStr">
        <is>
          <t>P</t>
        </is>
      </c>
      <c r="AD8" s="42" t="inlineStr">
        <is>
          <t>P</t>
        </is>
      </c>
      <c r="AE8" s="42" t="inlineStr">
        <is>
          <t>P</t>
        </is>
      </c>
      <c r="AF8" s="42" t="inlineStr">
        <is>
          <t>P</t>
        </is>
      </c>
      <c r="AG8" s="42" t="inlineStr">
        <is>
          <t>P</t>
        </is>
      </c>
      <c r="AH8" s="42" t="inlineStr">
        <is>
          <t>P</t>
        </is>
      </c>
      <c r="AI8" s="43" t="inlineStr">
        <is>
          <t>P</t>
        </is>
      </c>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AZ8" t="n">
        <v>0.5</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inlineStr">
        <is>
          <t>P</t>
        </is>
      </c>
      <c r="F9" s="44" t="inlineStr">
        <is>
          <t>P</t>
        </is>
      </c>
      <c r="G9" s="43" t="inlineStr">
        <is>
          <t>P</t>
        </is>
      </c>
      <c r="H9" s="43" t="inlineStr">
        <is>
          <t>P</t>
        </is>
      </c>
      <c r="I9" s="42" t="n"/>
      <c r="J9" s="42" t="n"/>
      <c r="K9" s="42" t="n"/>
      <c r="L9" s="42" t="n"/>
      <c r="M9" s="42" t="inlineStr">
        <is>
          <t>P</t>
        </is>
      </c>
      <c r="N9" s="43" t="inlineStr">
        <is>
          <t>P</t>
        </is>
      </c>
      <c r="O9" s="43" t="inlineStr">
        <is>
          <t>P</t>
        </is>
      </c>
      <c r="P9" s="42" t="inlineStr">
        <is>
          <t>P</t>
        </is>
      </c>
      <c r="Q9" s="42" t="inlineStr">
        <is>
          <t>P</t>
        </is>
      </c>
      <c r="R9" s="42" t="inlineStr">
        <is>
          <t>P</t>
        </is>
      </c>
      <c r="S9" s="42" t="inlineStr">
        <is>
          <t>P</t>
        </is>
      </c>
      <c r="T9" s="42" t="inlineStr">
        <is>
          <t>P</t>
        </is>
      </c>
      <c r="U9" s="43" t="inlineStr">
        <is>
          <t>P</t>
        </is>
      </c>
      <c r="V9" s="43" t="inlineStr">
        <is>
          <t>P</t>
        </is>
      </c>
      <c r="W9" s="42" t="inlineStr">
        <is>
          <t>P</t>
        </is>
      </c>
      <c r="X9" s="42" t="inlineStr">
        <is>
          <t>P</t>
        </is>
      </c>
      <c r="Y9" s="42" t="inlineStr">
        <is>
          <t>P</t>
        </is>
      </c>
      <c r="Z9" s="42" t="inlineStr">
        <is>
          <t>P</t>
        </is>
      </c>
      <c r="AA9" s="44" t="inlineStr">
        <is>
          <t>P</t>
        </is>
      </c>
      <c r="AB9" s="43" t="inlineStr">
        <is>
          <t>P</t>
        </is>
      </c>
      <c r="AC9" s="43" t="inlineStr">
        <is>
          <t>P</t>
        </is>
      </c>
      <c r="AD9" s="42" t="inlineStr">
        <is>
          <t>P</t>
        </is>
      </c>
      <c r="AE9" s="42" t="inlineStr">
        <is>
          <t>P</t>
        </is>
      </c>
      <c r="AF9" s="42" t="inlineStr">
        <is>
          <t>P</t>
        </is>
      </c>
      <c r="AG9" s="42" t="inlineStr">
        <is>
          <t>P</t>
        </is>
      </c>
      <c r="AH9" s="42" t="inlineStr">
        <is>
          <t>P</t>
        </is>
      </c>
      <c r="AI9" s="43" t="inlineStr">
        <is>
          <t>P</t>
        </is>
      </c>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inlineStr">
        <is>
          <t>P</t>
        </is>
      </c>
      <c r="F10" s="44" t="inlineStr">
        <is>
          <t>P</t>
        </is>
      </c>
      <c r="G10" s="43" t="inlineStr">
        <is>
          <t>P</t>
        </is>
      </c>
      <c r="H10" s="43" t="inlineStr">
        <is>
          <t>P</t>
        </is>
      </c>
      <c r="I10" s="42" t="inlineStr">
        <is>
          <t>P</t>
        </is>
      </c>
      <c r="J10" s="42" t="inlineStr">
        <is>
          <t>P</t>
        </is>
      </c>
      <c r="K10" s="42" t="inlineStr">
        <is>
          <t>P</t>
        </is>
      </c>
      <c r="L10" s="42" t="inlineStr">
        <is>
          <t>P</t>
        </is>
      </c>
      <c r="M10" s="42" t="inlineStr">
        <is>
          <t>P</t>
        </is>
      </c>
      <c r="N10" s="43" t="inlineStr">
        <is>
          <t>P</t>
        </is>
      </c>
      <c r="O10" s="43" t="inlineStr">
        <is>
          <t>P</t>
        </is>
      </c>
      <c r="P10" s="42" t="inlineStr">
        <is>
          <t>P</t>
        </is>
      </c>
      <c r="Q10" s="42" t="inlineStr">
        <is>
          <t>P</t>
        </is>
      </c>
      <c r="R10" s="42" t="inlineStr">
        <is>
          <t>P</t>
        </is>
      </c>
      <c r="S10" s="42" t="inlineStr">
        <is>
          <t>P</t>
        </is>
      </c>
      <c r="T10" s="42" t="inlineStr">
        <is>
          <t>P</t>
        </is>
      </c>
      <c r="U10" s="43" t="inlineStr">
        <is>
          <t>P</t>
        </is>
      </c>
      <c r="V10" s="43" t="inlineStr">
        <is>
          <t>P</t>
        </is>
      </c>
      <c r="W10" s="42" t="inlineStr">
        <is>
          <t>P</t>
        </is>
      </c>
      <c r="X10" s="42" t="inlineStr">
        <is>
          <t>P</t>
        </is>
      </c>
      <c r="Y10" s="42" t="inlineStr">
        <is>
          <t>P</t>
        </is>
      </c>
      <c r="Z10" s="42" t="n"/>
      <c r="AA10" s="44" t="n"/>
      <c r="AB10" s="43" t="n"/>
      <c r="AC10" s="43" t="n"/>
      <c r="AD10" s="42" t="n"/>
      <c r="AE10" s="42" t="n"/>
      <c r="AF10" s="42" t="n"/>
      <c r="AG10" s="42" t="n"/>
      <c r="AH10" s="42" t="n"/>
      <c r="AI10" s="4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inlineStr">
        <is>
          <t>P</t>
        </is>
      </c>
      <c r="F11" s="44" t="inlineStr">
        <is>
          <t>P</t>
        </is>
      </c>
      <c r="G11" s="43" t="inlineStr">
        <is>
          <t>P</t>
        </is>
      </c>
      <c r="H11" s="43" t="inlineStr">
        <is>
          <t>P</t>
        </is>
      </c>
      <c r="I11" s="42" t="inlineStr">
        <is>
          <t>P</t>
        </is>
      </c>
      <c r="J11" s="42" t="inlineStr">
        <is>
          <t>غ</t>
        </is>
      </c>
      <c r="K11" s="42" t="inlineStr">
        <is>
          <t>P</t>
        </is>
      </c>
      <c r="L11" s="42" t="inlineStr">
        <is>
          <t>P</t>
        </is>
      </c>
      <c r="M11" s="42" t="inlineStr">
        <is>
          <t>P</t>
        </is>
      </c>
      <c r="N11" s="43" t="inlineStr">
        <is>
          <t>P</t>
        </is>
      </c>
      <c r="O11" s="43" t="inlineStr">
        <is>
          <t>P</t>
        </is>
      </c>
      <c r="P11" s="42" t="inlineStr">
        <is>
          <t>P</t>
        </is>
      </c>
      <c r="Q11" s="42" t="inlineStr">
        <is>
          <t>P</t>
        </is>
      </c>
      <c r="R11" s="42" t="inlineStr">
        <is>
          <t>P</t>
        </is>
      </c>
      <c r="S11" s="42" t="inlineStr">
        <is>
          <t>P</t>
        </is>
      </c>
      <c r="T11" s="42" t="inlineStr">
        <is>
          <t>P</t>
        </is>
      </c>
      <c r="U11" s="43" t="inlineStr">
        <is>
          <t>P</t>
        </is>
      </c>
      <c r="V11" s="43" t="inlineStr">
        <is>
          <t>P</t>
        </is>
      </c>
      <c r="W11" s="42" t="inlineStr">
        <is>
          <t>P</t>
        </is>
      </c>
      <c r="X11" s="42" t="inlineStr">
        <is>
          <t>P</t>
        </is>
      </c>
      <c r="Y11" s="42" t="inlineStr">
        <is>
          <t>P</t>
        </is>
      </c>
      <c r="Z11" s="42" t="inlineStr">
        <is>
          <t>P</t>
        </is>
      </c>
      <c r="AA11" s="44" t="inlineStr">
        <is>
          <t>P</t>
        </is>
      </c>
      <c r="AB11" s="43" t="inlineStr">
        <is>
          <t>P</t>
        </is>
      </c>
      <c r="AC11" s="43" t="inlineStr">
        <is>
          <t>P</t>
        </is>
      </c>
      <c r="AD11" s="42" t="inlineStr">
        <is>
          <t>P</t>
        </is>
      </c>
      <c r="AE11" s="42" t="inlineStr">
        <is>
          <t>P</t>
        </is>
      </c>
      <c r="AF11" s="42" t="inlineStr">
        <is>
          <t>P</t>
        </is>
      </c>
      <c r="AG11" s="42" t="inlineStr">
        <is>
          <t>P</t>
        </is>
      </c>
      <c r="AH11" s="42" t="inlineStr">
        <is>
          <t>P</t>
        </is>
      </c>
      <c r="AI11" s="43" t="inlineStr">
        <is>
          <t>P</t>
        </is>
      </c>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AZ11" t="n">
        <v>0.5</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inlineStr">
        <is>
          <t>P</t>
        </is>
      </c>
      <c r="F12" s="44" t="inlineStr">
        <is>
          <t>P</t>
        </is>
      </c>
      <c r="G12" s="43" t="inlineStr">
        <is>
          <t>P</t>
        </is>
      </c>
      <c r="H12" s="43" t="inlineStr">
        <is>
          <t>P</t>
        </is>
      </c>
      <c r="I12" s="42" t="n"/>
      <c r="J12" s="42" t="n"/>
      <c r="K12" s="42" t="n"/>
      <c r="L12" s="42" t="n"/>
      <c r="M12" s="42" t="n"/>
      <c r="N12" s="43" t="n"/>
      <c r="O12" s="43" t="n"/>
      <c r="P12" s="42" t="n"/>
      <c r="Q12" s="42" t="n"/>
      <c r="R12" s="42" t="n"/>
      <c r="S12" s="42" t="inlineStr">
        <is>
          <t>P</t>
        </is>
      </c>
      <c r="T12" s="42" t="inlineStr">
        <is>
          <t>P</t>
        </is>
      </c>
      <c r="U12" s="43" t="inlineStr">
        <is>
          <t>P</t>
        </is>
      </c>
      <c r="V12" s="43" t="inlineStr">
        <is>
          <t>P</t>
        </is>
      </c>
      <c r="W12" s="42" t="inlineStr">
        <is>
          <t>P</t>
        </is>
      </c>
      <c r="X12" s="42" t="inlineStr">
        <is>
          <t>P</t>
        </is>
      </c>
      <c r="Y12" s="42" t="inlineStr">
        <is>
          <t>P</t>
        </is>
      </c>
      <c r="Z12" s="42" t="inlineStr">
        <is>
          <t>P</t>
        </is>
      </c>
      <c r="AA12" s="44" t="inlineStr">
        <is>
          <t>P</t>
        </is>
      </c>
      <c r="AB12" s="43" t="inlineStr">
        <is>
          <t>P</t>
        </is>
      </c>
      <c r="AC12" s="43" t="inlineStr">
        <is>
          <t>P</t>
        </is>
      </c>
      <c r="AD12" s="42" t="inlineStr">
        <is>
          <t>P</t>
        </is>
      </c>
      <c r="AE12" s="42" t="inlineStr">
        <is>
          <t>P</t>
        </is>
      </c>
      <c r="AF12" s="42" t="inlineStr">
        <is>
          <t>P</t>
        </is>
      </c>
      <c r="AG12" s="42" t="inlineStr">
        <is>
          <t>P</t>
        </is>
      </c>
      <c r="AH12" s="42" t="inlineStr">
        <is>
          <t>P</t>
        </is>
      </c>
      <c r="AI12" s="43" t="inlineStr">
        <is>
          <t>P</t>
        </is>
      </c>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inlineStr">
        <is>
          <t>P</t>
        </is>
      </c>
      <c r="F13" s="44" t="inlineStr">
        <is>
          <t>P</t>
        </is>
      </c>
      <c r="G13" s="43" t="inlineStr">
        <is>
          <t>P</t>
        </is>
      </c>
      <c r="H13" s="43" t="inlineStr">
        <is>
          <t>P</t>
        </is>
      </c>
      <c r="I13" s="42" t="inlineStr">
        <is>
          <t>P</t>
        </is>
      </c>
      <c r="J13" s="42" t="inlineStr">
        <is>
          <t>غ</t>
        </is>
      </c>
      <c r="K13" s="42" t="inlineStr">
        <is>
          <t>P</t>
        </is>
      </c>
      <c r="L13" s="42" t="inlineStr">
        <is>
          <t>P</t>
        </is>
      </c>
      <c r="M13" s="42" t="inlineStr">
        <is>
          <t>P</t>
        </is>
      </c>
      <c r="N13" s="43" t="inlineStr">
        <is>
          <t>P</t>
        </is>
      </c>
      <c r="O13" s="43" t="inlineStr">
        <is>
          <t>P</t>
        </is>
      </c>
      <c r="P13" s="42" t="inlineStr">
        <is>
          <t>P</t>
        </is>
      </c>
      <c r="Q13" s="42" t="inlineStr">
        <is>
          <t>P</t>
        </is>
      </c>
      <c r="R13" s="42" t="inlineStr">
        <is>
          <t>P</t>
        </is>
      </c>
      <c r="S13" s="42" t="inlineStr">
        <is>
          <t>P</t>
        </is>
      </c>
      <c r="T13" s="42" t="inlineStr">
        <is>
          <t>P</t>
        </is>
      </c>
      <c r="U13" s="43" t="inlineStr">
        <is>
          <t>P</t>
        </is>
      </c>
      <c r="V13" s="43" t="inlineStr">
        <is>
          <t>P</t>
        </is>
      </c>
      <c r="W13" s="42" t="inlineStr">
        <is>
          <t>P</t>
        </is>
      </c>
      <c r="X13" s="42" t="inlineStr">
        <is>
          <t>P</t>
        </is>
      </c>
      <c r="Y13" s="42" t="inlineStr">
        <is>
          <t>P</t>
        </is>
      </c>
      <c r="Z13" s="42" t="inlineStr">
        <is>
          <t>P</t>
        </is>
      </c>
      <c r="AA13" s="44" t="inlineStr">
        <is>
          <t>P</t>
        </is>
      </c>
      <c r="AB13" s="43" t="inlineStr">
        <is>
          <t>P</t>
        </is>
      </c>
      <c r="AC13" s="43" t="inlineStr">
        <is>
          <t>P</t>
        </is>
      </c>
      <c r="AD13" s="42" t="inlineStr">
        <is>
          <t>P</t>
        </is>
      </c>
      <c r="AE13" s="42" t="inlineStr">
        <is>
          <t>P</t>
        </is>
      </c>
      <c r="AF13" s="42" t="inlineStr">
        <is>
          <t>P</t>
        </is>
      </c>
      <c r="AG13" s="42" t="inlineStr">
        <is>
          <t>P</t>
        </is>
      </c>
      <c r="AH13" s="42" t="inlineStr">
        <is>
          <t>P</t>
        </is>
      </c>
      <c r="AI13" s="43" t="inlineStr">
        <is>
          <t>P</t>
        </is>
      </c>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AZ13" t="n">
        <v>0.5</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inlineStr">
        <is>
          <t>P</t>
        </is>
      </c>
      <c r="F14" s="44" t="inlineStr">
        <is>
          <t>P</t>
        </is>
      </c>
      <c r="G14" s="43" t="inlineStr">
        <is>
          <t>P</t>
        </is>
      </c>
      <c r="H14" s="43" t="inlineStr">
        <is>
          <t>P</t>
        </is>
      </c>
      <c r="I14" s="42" t="inlineStr">
        <is>
          <t>P</t>
        </is>
      </c>
      <c r="J14" s="42" t="inlineStr">
        <is>
          <t>P</t>
        </is>
      </c>
      <c r="K14" s="42" t="inlineStr">
        <is>
          <t>P</t>
        </is>
      </c>
      <c r="L14" s="42" t="inlineStr">
        <is>
          <t>P</t>
        </is>
      </c>
      <c r="M14" s="42" t="inlineStr">
        <is>
          <t>P</t>
        </is>
      </c>
      <c r="N14" s="43" t="inlineStr">
        <is>
          <t>P</t>
        </is>
      </c>
      <c r="O14" s="43" t="inlineStr">
        <is>
          <t>P</t>
        </is>
      </c>
      <c r="P14" s="42" t="inlineStr">
        <is>
          <t>P</t>
        </is>
      </c>
      <c r="Q14" s="42" t="inlineStr">
        <is>
          <t>P</t>
        </is>
      </c>
      <c r="R14" s="42" t="inlineStr">
        <is>
          <t>P</t>
        </is>
      </c>
      <c r="S14" s="42" t="inlineStr">
        <is>
          <t>P</t>
        </is>
      </c>
      <c r="T14" s="42" t="inlineStr">
        <is>
          <t>P</t>
        </is>
      </c>
      <c r="U14" s="43" t="inlineStr">
        <is>
          <t>P</t>
        </is>
      </c>
      <c r="V14" s="43" t="inlineStr">
        <is>
          <t>P</t>
        </is>
      </c>
      <c r="W14" s="42" t="inlineStr">
        <is>
          <t>P</t>
        </is>
      </c>
      <c r="X14" s="42" t="inlineStr">
        <is>
          <t>P</t>
        </is>
      </c>
      <c r="Y14" s="42" t="inlineStr">
        <is>
          <t>P</t>
        </is>
      </c>
      <c r="Z14" s="42" t="inlineStr">
        <is>
          <t>P</t>
        </is>
      </c>
      <c r="AA14" s="44" t="inlineStr">
        <is>
          <t>P</t>
        </is>
      </c>
      <c r="AB14" s="43" t="inlineStr">
        <is>
          <t>P</t>
        </is>
      </c>
      <c r="AC14" s="43" t="inlineStr">
        <is>
          <t>P</t>
        </is>
      </c>
      <c r="AD14" s="42" t="inlineStr">
        <is>
          <t>P</t>
        </is>
      </c>
      <c r="AE14" s="42" t="inlineStr">
        <is>
          <t>P</t>
        </is>
      </c>
      <c r="AF14" s="42" t="inlineStr">
        <is>
          <t>P</t>
        </is>
      </c>
      <c r="AG14" s="42" t="inlineStr">
        <is>
          <t>P</t>
        </is>
      </c>
      <c r="AH14" s="42" t="inlineStr">
        <is>
          <t>P</t>
        </is>
      </c>
      <c r="AI14" s="43" t="inlineStr">
        <is>
          <t>P</t>
        </is>
      </c>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AZ14" t="n">
        <v>2</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inlineStr">
        <is>
          <t>P</t>
        </is>
      </c>
      <c r="F15" s="44" t="inlineStr">
        <is>
          <t>P</t>
        </is>
      </c>
      <c r="G15" s="43" t="inlineStr">
        <is>
          <t>P</t>
        </is>
      </c>
      <c r="H15" s="43" t="inlineStr">
        <is>
          <t>P</t>
        </is>
      </c>
      <c r="I15" s="42" t="inlineStr">
        <is>
          <t>P</t>
        </is>
      </c>
      <c r="J15" s="42" t="inlineStr">
        <is>
          <t>P</t>
        </is>
      </c>
      <c r="K15" s="42" t="inlineStr">
        <is>
          <t>P</t>
        </is>
      </c>
      <c r="L15" s="42" t="inlineStr">
        <is>
          <t>P</t>
        </is>
      </c>
      <c r="M15" s="42" t="inlineStr">
        <is>
          <t>P</t>
        </is>
      </c>
      <c r="N15" s="43" t="inlineStr">
        <is>
          <t>P</t>
        </is>
      </c>
      <c r="O15" s="43" t="inlineStr">
        <is>
          <t>P</t>
        </is>
      </c>
      <c r="P15" s="42" t="inlineStr">
        <is>
          <t>P</t>
        </is>
      </c>
      <c r="Q15" s="42" t="inlineStr">
        <is>
          <t>P</t>
        </is>
      </c>
      <c r="R15" s="42" t="inlineStr">
        <is>
          <t>P</t>
        </is>
      </c>
      <c r="S15" s="42" t="inlineStr">
        <is>
          <t>P</t>
        </is>
      </c>
      <c r="T15" s="42" t="inlineStr">
        <is>
          <t>P</t>
        </is>
      </c>
      <c r="U15" s="43" t="inlineStr">
        <is>
          <t>P</t>
        </is>
      </c>
      <c r="V15" s="43" t="inlineStr">
        <is>
          <t>P</t>
        </is>
      </c>
      <c r="W15" s="42" t="inlineStr">
        <is>
          <t>P</t>
        </is>
      </c>
      <c r="X15" s="42" t="inlineStr">
        <is>
          <t>P</t>
        </is>
      </c>
      <c r="Y15" s="42" t="inlineStr">
        <is>
          <t>P</t>
        </is>
      </c>
      <c r="Z15" s="42" t="inlineStr">
        <is>
          <t>P</t>
        </is>
      </c>
      <c r="AA15" s="44" t="inlineStr">
        <is>
          <t>P</t>
        </is>
      </c>
      <c r="AB15" s="43" t="inlineStr">
        <is>
          <t>P</t>
        </is>
      </c>
      <c r="AC15" s="43" t="inlineStr">
        <is>
          <t>P</t>
        </is>
      </c>
      <c r="AD15" s="42" t="inlineStr">
        <is>
          <t>P</t>
        </is>
      </c>
      <c r="AE15" s="42" t="inlineStr">
        <is>
          <t>P</t>
        </is>
      </c>
      <c r="AF15" s="42" t="inlineStr">
        <is>
          <t>P</t>
        </is>
      </c>
      <c r="AG15" s="42" t="inlineStr">
        <is>
          <t>P</t>
        </is>
      </c>
      <c r="AH15" s="42" t="inlineStr">
        <is>
          <t>P</t>
        </is>
      </c>
      <c r="AI15" s="43" t="inlineStr">
        <is>
          <t>P</t>
        </is>
      </c>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inlineStr">
        <is>
          <t>P</t>
        </is>
      </c>
      <c r="F16" s="44" t="inlineStr">
        <is>
          <t>د</t>
        </is>
      </c>
      <c r="G16" s="43" t="inlineStr">
        <is>
          <t>P</t>
        </is>
      </c>
      <c r="H16" s="43" t="inlineStr">
        <is>
          <t>P</t>
        </is>
      </c>
      <c r="I16" s="42" t="inlineStr">
        <is>
          <t>P</t>
        </is>
      </c>
      <c r="J16" s="42" t="inlineStr">
        <is>
          <t>P</t>
        </is>
      </c>
      <c r="K16" s="42" t="inlineStr">
        <is>
          <t>P</t>
        </is>
      </c>
      <c r="L16" s="42" t="inlineStr">
        <is>
          <t>P</t>
        </is>
      </c>
      <c r="M16" s="42" t="inlineStr">
        <is>
          <t>P</t>
        </is>
      </c>
      <c r="N16" s="43" t="inlineStr">
        <is>
          <t>P</t>
        </is>
      </c>
      <c r="O16" s="43" t="inlineStr">
        <is>
          <t>P</t>
        </is>
      </c>
      <c r="P16" s="42" t="inlineStr">
        <is>
          <t>P</t>
        </is>
      </c>
      <c r="Q16" s="42" t="inlineStr">
        <is>
          <t>P</t>
        </is>
      </c>
      <c r="R16" s="42" t="inlineStr">
        <is>
          <t>P</t>
        </is>
      </c>
      <c r="S16" s="42" t="inlineStr">
        <is>
          <t>P</t>
        </is>
      </c>
      <c r="T16" s="42" t="inlineStr">
        <is>
          <t>P</t>
        </is>
      </c>
      <c r="U16" s="43" t="inlineStr">
        <is>
          <t>P</t>
        </is>
      </c>
      <c r="V16" s="43" t="inlineStr">
        <is>
          <t>P</t>
        </is>
      </c>
      <c r="W16" s="42" t="inlineStr">
        <is>
          <t>P</t>
        </is>
      </c>
      <c r="X16" s="42" t="n"/>
      <c r="Y16" s="42" t="n"/>
      <c r="Z16" s="42" t="n"/>
      <c r="AA16" s="44" t="n"/>
      <c r="AB16" s="43" t="n"/>
      <c r="AC16" s="43" t="inlineStr">
        <is>
          <t>P</t>
        </is>
      </c>
      <c r="AD16" s="42" t="inlineStr">
        <is>
          <t>P</t>
        </is>
      </c>
      <c r="AE16" s="42" t="inlineStr">
        <is>
          <t>P</t>
        </is>
      </c>
      <c r="AF16" s="42" t="inlineStr">
        <is>
          <t>P</t>
        </is>
      </c>
      <c r="AG16" s="42" t="inlineStr">
        <is>
          <t>P</t>
        </is>
      </c>
      <c r="AH16" s="42" t="inlineStr">
        <is>
          <t>د</t>
        </is>
      </c>
      <c r="AI16" s="43" t="inlineStr">
        <is>
          <t>P</t>
        </is>
      </c>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inlineStr">
        <is>
          <t>P</t>
        </is>
      </c>
      <c r="F17" s="44" t="inlineStr">
        <is>
          <t>P</t>
        </is>
      </c>
      <c r="G17" s="43" t="inlineStr">
        <is>
          <t>P</t>
        </is>
      </c>
      <c r="H17" s="43" t="inlineStr">
        <is>
          <t>P</t>
        </is>
      </c>
      <c r="I17" s="42" t="inlineStr">
        <is>
          <t>P</t>
        </is>
      </c>
      <c r="J17" s="42" t="inlineStr">
        <is>
          <t>غ</t>
        </is>
      </c>
      <c r="K17" s="42" t="inlineStr">
        <is>
          <t>P</t>
        </is>
      </c>
      <c r="L17" s="42" t="inlineStr">
        <is>
          <t>P</t>
        </is>
      </c>
      <c r="M17" s="42" t="inlineStr">
        <is>
          <t>P</t>
        </is>
      </c>
      <c r="N17" s="43" t="inlineStr">
        <is>
          <t>P</t>
        </is>
      </c>
      <c r="O17" s="43" t="inlineStr">
        <is>
          <t>P</t>
        </is>
      </c>
      <c r="P17" s="42" t="inlineStr">
        <is>
          <t>P</t>
        </is>
      </c>
      <c r="Q17" s="42" t="inlineStr">
        <is>
          <t>P</t>
        </is>
      </c>
      <c r="R17" s="42" t="inlineStr">
        <is>
          <t>P</t>
        </is>
      </c>
      <c r="S17" s="42" t="inlineStr">
        <is>
          <t>P</t>
        </is>
      </c>
      <c r="T17" s="42" t="inlineStr">
        <is>
          <t>P</t>
        </is>
      </c>
      <c r="U17" s="43" t="inlineStr">
        <is>
          <t>P</t>
        </is>
      </c>
      <c r="V17" s="43" t="inlineStr">
        <is>
          <t>P</t>
        </is>
      </c>
      <c r="W17" s="42" t="inlineStr">
        <is>
          <t>P</t>
        </is>
      </c>
      <c r="X17" s="42" t="inlineStr">
        <is>
          <t>P</t>
        </is>
      </c>
      <c r="Y17" s="42" t="inlineStr">
        <is>
          <t>P</t>
        </is>
      </c>
      <c r="Z17" s="42" t="inlineStr">
        <is>
          <t>P</t>
        </is>
      </c>
      <c r="AA17" s="44" t="inlineStr">
        <is>
          <t>P</t>
        </is>
      </c>
      <c r="AB17" s="43" t="inlineStr">
        <is>
          <t>P</t>
        </is>
      </c>
      <c r="AC17" s="43" t="inlineStr">
        <is>
          <t>P</t>
        </is>
      </c>
      <c r="AD17" s="42" t="inlineStr">
        <is>
          <t>P</t>
        </is>
      </c>
      <c r="AE17" s="42" t="inlineStr">
        <is>
          <t>P</t>
        </is>
      </c>
      <c r="AF17" s="42" t="inlineStr">
        <is>
          <t>P</t>
        </is>
      </c>
      <c r="AG17" s="42" t="inlineStr">
        <is>
          <t>P</t>
        </is>
      </c>
      <c r="AH17" s="42" t="inlineStr">
        <is>
          <t>P</t>
        </is>
      </c>
      <c r="AI17" s="43" t="inlineStr">
        <is>
          <t>P</t>
        </is>
      </c>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AZ17" t="n">
        <v>0.5</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inlineStr">
        <is>
          <t>P</t>
        </is>
      </c>
      <c r="F18" s="44" t="inlineStr">
        <is>
          <t>P</t>
        </is>
      </c>
      <c r="G18" s="43" t="inlineStr">
        <is>
          <t>P</t>
        </is>
      </c>
      <c r="H18" s="43" t="inlineStr">
        <is>
          <t>P</t>
        </is>
      </c>
      <c r="I18" s="42" t="inlineStr">
        <is>
          <t>P</t>
        </is>
      </c>
      <c r="J18" s="42" t="inlineStr">
        <is>
          <t>P</t>
        </is>
      </c>
      <c r="K18" s="42" t="inlineStr">
        <is>
          <t>P</t>
        </is>
      </c>
      <c r="L18" s="42" t="inlineStr">
        <is>
          <t>P</t>
        </is>
      </c>
      <c r="M18" s="42" t="inlineStr">
        <is>
          <t>P</t>
        </is>
      </c>
      <c r="N18" s="43" t="inlineStr">
        <is>
          <t>P</t>
        </is>
      </c>
      <c r="O18" s="43" t="inlineStr">
        <is>
          <t>P</t>
        </is>
      </c>
      <c r="P18" s="42" t="inlineStr">
        <is>
          <t>P</t>
        </is>
      </c>
      <c r="Q18" s="42" t="inlineStr">
        <is>
          <t>P</t>
        </is>
      </c>
      <c r="R18" s="42" t="inlineStr">
        <is>
          <t>P</t>
        </is>
      </c>
      <c r="S18" s="42" t="inlineStr">
        <is>
          <t>P</t>
        </is>
      </c>
      <c r="T18" s="42" t="inlineStr">
        <is>
          <t>P</t>
        </is>
      </c>
      <c r="U18" s="43" t="inlineStr">
        <is>
          <t>P</t>
        </is>
      </c>
      <c r="V18" s="43" t="inlineStr">
        <is>
          <t>P</t>
        </is>
      </c>
      <c r="W18" s="42" t="inlineStr">
        <is>
          <t>P</t>
        </is>
      </c>
      <c r="X18" s="42" t="inlineStr">
        <is>
          <t>P</t>
        </is>
      </c>
      <c r="Y18" s="42" t="inlineStr">
        <is>
          <t>P</t>
        </is>
      </c>
      <c r="Z18" s="42" t="inlineStr">
        <is>
          <t>P</t>
        </is>
      </c>
      <c r="AA18" s="44" t="inlineStr">
        <is>
          <t>P</t>
        </is>
      </c>
      <c r="AB18" s="43" t="inlineStr">
        <is>
          <t>P</t>
        </is>
      </c>
      <c r="AC18" s="43" t="inlineStr">
        <is>
          <t>P</t>
        </is>
      </c>
      <c r="AD18" s="42" t="inlineStr">
        <is>
          <t>P</t>
        </is>
      </c>
      <c r="AE18" s="42" t="inlineStr">
        <is>
          <t>P</t>
        </is>
      </c>
      <c r="AF18" s="42" t="inlineStr">
        <is>
          <t>P</t>
        </is>
      </c>
      <c r="AG18" s="42" t="inlineStr">
        <is>
          <t>P</t>
        </is>
      </c>
      <c r="AH18" s="42" t="inlineStr">
        <is>
          <t>P</t>
        </is>
      </c>
      <c r="AI18" s="43" t="inlineStr">
        <is>
          <t>P</t>
        </is>
      </c>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inlineStr">
        <is>
          <t>P</t>
        </is>
      </c>
      <c r="F19" s="44" t="inlineStr">
        <is>
          <t>P</t>
        </is>
      </c>
      <c r="G19" s="43" t="inlineStr">
        <is>
          <t>P</t>
        </is>
      </c>
      <c r="H19" s="43" t="inlineStr">
        <is>
          <t>P</t>
        </is>
      </c>
      <c r="I19" s="42" t="inlineStr">
        <is>
          <t>P</t>
        </is>
      </c>
      <c r="J19" s="42" t="inlineStr">
        <is>
          <t>P</t>
        </is>
      </c>
      <c r="K19" s="42" t="inlineStr">
        <is>
          <t>P</t>
        </is>
      </c>
      <c r="L19" s="42" t="inlineStr">
        <is>
          <t>P</t>
        </is>
      </c>
      <c r="M19" s="42" t="inlineStr">
        <is>
          <t>P</t>
        </is>
      </c>
      <c r="N19" s="43" t="inlineStr">
        <is>
          <t>P</t>
        </is>
      </c>
      <c r="O19" s="43" t="inlineStr">
        <is>
          <t>P</t>
        </is>
      </c>
      <c r="P19" s="42" t="inlineStr">
        <is>
          <t>P</t>
        </is>
      </c>
      <c r="Q19" s="42" t="inlineStr">
        <is>
          <t>P</t>
        </is>
      </c>
      <c r="R19" s="42" t="inlineStr">
        <is>
          <t>P</t>
        </is>
      </c>
      <c r="S19" s="42" t="inlineStr">
        <is>
          <t>P</t>
        </is>
      </c>
      <c r="T19" s="42" t="inlineStr">
        <is>
          <t>P</t>
        </is>
      </c>
      <c r="U19" s="43" t="inlineStr">
        <is>
          <t>P</t>
        </is>
      </c>
      <c r="V19" s="43" t="inlineStr">
        <is>
          <t>P</t>
        </is>
      </c>
      <c r="W19" s="42" t="inlineStr">
        <is>
          <t>P</t>
        </is>
      </c>
      <c r="X19" s="42" t="inlineStr">
        <is>
          <t>P</t>
        </is>
      </c>
      <c r="Y19" s="42" t="inlineStr">
        <is>
          <t>P</t>
        </is>
      </c>
      <c r="Z19" s="42" t="inlineStr">
        <is>
          <t>P</t>
        </is>
      </c>
      <c r="AA19" s="44" t="inlineStr">
        <is>
          <t>P</t>
        </is>
      </c>
      <c r="AB19" s="43" t="inlineStr">
        <is>
          <t>P</t>
        </is>
      </c>
      <c r="AC19" s="43" t="inlineStr">
        <is>
          <t>P</t>
        </is>
      </c>
      <c r="AD19" s="42" t="inlineStr">
        <is>
          <t>P</t>
        </is>
      </c>
      <c r="AE19" s="42" t="inlineStr">
        <is>
          <t>P</t>
        </is>
      </c>
      <c r="AF19" s="42" t="inlineStr">
        <is>
          <t>P</t>
        </is>
      </c>
      <c r="AG19" s="42" t="inlineStr">
        <is>
          <t>P</t>
        </is>
      </c>
      <c r="AH19" s="42" t="inlineStr">
        <is>
          <t>P</t>
        </is>
      </c>
      <c r="AI19" s="43" t="inlineStr">
        <is>
          <t>P</t>
        </is>
      </c>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inlineStr">
        <is>
          <t>P</t>
        </is>
      </c>
      <c r="F20" s="44" t="inlineStr">
        <is>
          <t>P</t>
        </is>
      </c>
      <c r="G20" s="43" t="inlineStr">
        <is>
          <t>P</t>
        </is>
      </c>
      <c r="H20" s="43" t="inlineStr">
        <is>
          <t>P</t>
        </is>
      </c>
      <c r="I20" s="42" t="inlineStr">
        <is>
          <t>P</t>
        </is>
      </c>
      <c r="J20" s="42" t="inlineStr">
        <is>
          <t>P</t>
        </is>
      </c>
      <c r="K20" s="42" t="inlineStr">
        <is>
          <t>P</t>
        </is>
      </c>
      <c r="L20" s="42" t="inlineStr">
        <is>
          <t>P</t>
        </is>
      </c>
      <c r="M20" s="42" t="inlineStr">
        <is>
          <t>P</t>
        </is>
      </c>
      <c r="N20" s="43" t="inlineStr">
        <is>
          <t>P</t>
        </is>
      </c>
      <c r="O20" s="43" t="inlineStr">
        <is>
          <t>P</t>
        </is>
      </c>
      <c r="P20" s="42" t="inlineStr">
        <is>
          <t>P</t>
        </is>
      </c>
      <c r="Q20" s="42" t="inlineStr">
        <is>
          <t>P</t>
        </is>
      </c>
      <c r="R20" s="42" t="inlineStr">
        <is>
          <t>P</t>
        </is>
      </c>
      <c r="S20" s="42" t="inlineStr">
        <is>
          <t>P</t>
        </is>
      </c>
      <c r="T20" s="42" t="inlineStr">
        <is>
          <t>P</t>
        </is>
      </c>
      <c r="U20" s="43" t="inlineStr">
        <is>
          <t>P</t>
        </is>
      </c>
      <c r="V20" s="43" t="inlineStr">
        <is>
          <t>P</t>
        </is>
      </c>
      <c r="W20" s="42" t="inlineStr">
        <is>
          <t>P</t>
        </is>
      </c>
      <c r="X20" s="42" t="inlineStr">
        <is>
          <t>P</t>
        </is>
      </c>
      <c r="Y20" s="42" t="inlineStr">
        <is>
          <t>P</t>
        </is>
      </c>
      <c r="Z20" s="42" t="inlineStr">
        <is>
          <t>P</t>
        </is>
      </c>
      <c r="AA20" s="44" t="inlineStr">
        <is>
          <t>P</t>
        </is>
      </c>
      <c r="AB20" s="43" t="inlineStr">
        <is>
          <t>P</t>
        </is>
      </c>
      <c r="AC20" s="43" t="inlineStr">
        <is>
          <t>P</t>
        </is>
      </c>
      <c r="AD20" s="42" t="inlineStr">
        <is>
          <t>P</t>
        </is>
      </c>
      <c r="AE20" s="42" t="inlineStr">
        <is>
          <t>P</t>
        </is>
      </c>
      <c r="AF20" s="42" t="inlineStr">
        <is>
          <t>P</t>
        </is>
      </c>
      <c r="AG20" s="42" t="inlineStr">
        <is>
          <t>P</t>
        </is>
      </c>
      <c r="AH20" s="42" t="inlineStr">
        <is>
          <t>P</t>
        </is>
      </c>
      <c r="AI20" s="43" t="inlineStr">
        <is>
          <t>P</t>
        </is>
      </c>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inlineStr">
        <is>
          <t>P</t>
        </is>
      </c>
      <c r="F21" s="44" t="inlineStr">
        <is>
          <t>P</t>
        </is>
      </c>
      <c r="G21" s="43" t="inlineStr">
        <is>
          <t>P</t>
        </is>
      </c>
      <c r="H21" s="43" t="inlineStr">
        <is>
          <t>P</t>
        </is>
      </c>
      <c r="I21" s="42" t="inlineStr">
        <is>
          <t>P</t>
        </is>
      </c>
      <c r="J21" s="42" t="inlineStr">
        <is>
          <t>غ</t>
        </is>
      </c>
      <c r="K21" s="42" t="inlineStr">
        <is>
          <t>P</t>
        </is>
      </c>
      <c r="L21" s="42" t="inlineStr">
        <is>
          <t>P</t>
        </is>
      </c>
      <c r="M21" s="42" t="inlineStr">
        <is>
          <t>P</t>
        </is>
      </c>
      <c r="N21" s="43" t="inlineStr">
        <is>
          <t>P</t>
        </is>
      </c>
      <c r="O21" s="43" t="inlineStr">
        <is>
          <t>P</t>
        </is>
      </c>
      <c r="P21" s="42" t="inlineStr">
        <is>
          <t>P</t>
        </is>
      </c>
      <c r="Q21" s="42" t="inlineStr">
        <is>
          <t>P</t>
        </is>
      </c>
      <c r="R21" s="42" t="inlineStr">
        <is>
          <t>P</t>
        </is>
      </c>
      <c r="S21" s="42" t="inlineStr">
        <is>
          <t>P</t>
        </is>
      </c>
      <c r="T21" s="42" t="inlineStr">
        <is>
          <t>P</t>
        </is>
      </c>
      <c r="U21" s="43" t="inlineStr">
        <is>
          <t>P</t>
        </is>
      </c>
      <c r="V21" s="43" t="inlineStr">
        <is>
          <t>P</t>
        </is>
      </c>
      <c r="W21" s="42" t="inlineStr">
        <is>
          <t>P</t>
        </is>
      </c>
      <c r="X21" s="42" t="inlineStr">
        <is>
          <t>P</t>
        </is>
      </c>
      <c r="Y21" s="42" t="inlineStr">
        <is>
          <t>P</t>
        </is>
      </c>
      <c r="Z21" s="42" t="inlineStr">
        <is>
          <t>P</t>
        </is>
      </c>
      <c r="AA21" s="44" t="inlineStr">
        <is>
          <t>P</t>
        </is>
      </c>
      <c r="AB21" s="43" t="inlineStr">
        <is>
          <t>P</t>
        </is>
      </c>
      <c r="AC21" s="43" t="inlineStr">
        <is>
          <t>P</t>
        </is>
      </c>
      <c r="AD21" s="42" t="inlineStr">
        <is>
          <t>P</t>
        </is>
      </c>
      <c r="AE21" s="42" t="inlineStr">
        <is>
          <t>P</t>
        </is>
      </c>
      <c r="AF21" s="42" t="inlineStr">
        <is>
          <t>P</t>
        </is>
      </c>
      <c r="AG21" s="42" t="inlineStr">
        <is>
          <t>P</t>
        </is>
      </c>
      <c r="AH21" s="42" t="inlineStr">
        <is>
          <t>P</t>
        </is>
      </c>
      <c r="AI21" s="43" t="inlineStr">
        <is>
          <t>P</t>
        </is>
      </c>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AZ21" t="n">
        <v>0.5</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4" t="inlineStr">
        <is>
          <t>P</t>
        </is>
      </c>
      <c r="G22" s="43" t="inlineStr">
        <is>
          <t>P</t>
        </is>
      </c>
      <c r="H22" s="43" t="inlineStr">
        <is>
          <t>P</t>
        </is>
      </c>
      <c r="I22" s="42" t="inlineStr">
        <is>
          <t>P</t>
        </is>
      </c>
      <c r="J22" s="42" t="inlineStr">
        <is>
          <t>P</t>
        </is>
      </c>
      <c r="K22" s="42" t="inlineStr">
        <is>
          <t>P</t>
        </is>
      </c>
      <c r="L22" s="42" t="n"/>
      <c r="M22" s="42" t="inlineStr">
        <is>
          <t>P</t>
        </is>
      </c>
      <c r="N22" s="43" t="inlineStr">
        <is>
          <t>P</t>
        </is>
      </c>
      <c r="O22" s="43" t="inlineStr">
        <is>
          <t>P</t>
        </is>
      </c>
      <c r="P22" s="42" t="inlineStr">
        <is>
          <t>P</t>
        </is>
      </c>
      <c r="Q22" s="42" t="inlineStr">
        <is>
          <t>P</t>
        </is>
      </c>
      <c r="R22" s="42" t="inlineStr">
        <is>
          <t>P</t>
        </is>
      </c>
      <c r="S22" s="42" t="n"/>
      <c r="T22" s="42" t="inlineStr">
        <is>
          <t>P</t>
        </is>
      </c>
      <c r="U22" s="43" t="inlineStr">
        <is>
          <t>P</t>
        </is>
      </c>
      <c r="V22" s="43" t="inlineStr">
        <is>
          <t>P</t>
        </is>
      </c>
      <c r="W22" s="42" t="inlineStr">
        <is>
          <t>P</t>
        </is>
      </c>
      <c r="X22" s="42" t="inlineStr">
        <is>
          <t>P</t>
        </is>
      </c>
      <c r="Y22" s="42" t="inlineStr">
        <is>
          <t>P</t>
        </is>
      </c>
      <c r="Z22" s="42" t="n"/>
      <c r="AA22" s="44" t="inlineStr">
        <is>
          <t>P</t>
        </is>
      </c>
      <c r="AB22" s="43" t="inlineStr">
        <is>
          <t>P</t>
        </is>
      </c>
      <c r="AC22" s="43" t="inlineStr">
        <is>
          <t>P</t>
        </is>
      </c>
      <c r="AD22" s="42" t="inlineStr">
        <is>
          <t>P</t>
        </is>
      </c>
      <c r="AE22" s="42" t="inlineStr">
        <is>
          <t>P</t>
        </is>
      </c>
      <c r="AF22" s="42" t="inlineStr">
        <is>
          <t>P</t>
        </is>
      </c>
      <c r="AG22" s="42" t="n"/>
      <c r="AH22" s="42" t="inlineStr">
        <is>
          <t>P</t>
        </is>
      </c>
      <c r="AI22" s="43" t="inlineStr">
        <is>
          <t>P</t>
        </is>
      </c>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S22" t="n">
        <v>27</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inlineStr">
        <is>
          <t>P</t>
        </is>
      </c>
      <c r="F23" s="44" t="inlineStr">
        <is>
          <t>P</t>
        </is>
      </c>
      <c r="G23" s="43" t="inlineStr">
        <is>
          <t>P</t>
        </is>
      </c>
      <c r="H23" s="43" t="inlineStr">
        <is>
          <t>P</t>
        </is>
      </c>
      <c r="I23" s="42" t="inlineStr">
        <is>
          <t>P</t>
        </is>
      </c>
      <c r="J23" s="42" t="inlineStr">
        <is>
          <t>P</t>
        </is>
      </c>
      <c r="K23" s="42" t="inlineStr">
        <is>
          <t>P</t>
        </is>
      </c>
      <c r="L23" s="42" t="inlineStr">
        <is>
          <t>P</t>
        </is>
      </c>
      <c r="M23" s="42" t="inlineStr">
        <is>
          <t>P</t>
        </is>
      </c>
      <c r="N23" s="43" t="inlineStr">
        <is>
          <t>P</t>
        </is>
      </c>
      <c r="O23" s="43" t="inlineStr">
        <is>
          <t>P</t>
        </is>
      </c>
      <c r="P23" s="42" t="inlineStr">
        <is>
          <t>P</t>
        </is>
      </c>
      <c r="Q23" s="42" t="inlineStr">
        <is>
          <t>P</t>
        </is>
      </c>
      <c r="R23" s="42" t="inlineStr">
        <is>
          <t>P</t>
        </is>
      </c>
      <c r="S23" s="42" t="inlineStr">
        <is>
          <t>P</t>
        </is>
      </c>
      <c r="T23" s="42" t="inlineStr">
        <is>
          <t>P</t>
        </is>
      </c>
      <c r="U23" s="43" t="inlineStr">
        <is>
          <t>P</t>
        </is>
      </c>
      <c r="V23" s="43" t="inlineStr">
        <is>
          <t>P</t>
        </is>
      </c>
      <c r="W23" s="42" t="inlineStr">
        <is>
          <t>P</t>
        </is>
      </c>
      <c r="X23" s="42" t="inlineStr">
        <is>
          <t>P</t>
        </is>
      </c>
      <c r="Y23" s="42" t="inlineStr">
        <is>
          <t>P</t>
        </is>
      </c>
      <c r="Z23" s="42" t="inlineStr">
        <is>
          <t>P</t>
        </is>
      </c>
      <c r="AA23" s="44" t="inlineStr">
        <is>
          <t>P</t>
        </is>
      </c>
      <c r="AB23" s="43" t="inlineStr">
        <is>
          <t>P</t>
        </is>
      </c>
      <c r="AC23" s="43" t="inlineStr">
        <is>
          <t>P</t>
        </is>
      </c>
      <c r="AD23" s="42" t="inlineStr">
        <is>
          <t>P</t>
        </is>
      </c>
      <c r="AE23" s="42" t="inlineStr">
        <is>
          <t>P</t>
        </is>
      </c>
      <c r="AF23" s="42" t="inlineStr">
        <is>
          <t>P</t>
        </is>
      </c>
      <c r="AG23" s="42" t="inlineStr">
        <is>
          <t>P</t>
        </is>
      </c>
      <c r="AH23" s="42" t="inlineStr">
        <is>
          <t>P</t>
        </is>
      </c>
      <c r="AI23" s="43" t="inlineStr">
        <is>
          <t>P</t>
        </is>
      </c>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inlineStr">
        <is>
          <t>P</t>
        </is>
      </c>
      <c r="F24" s="44" t="inlineStr">
        <is>
          <t>P</t>
        </is>
      </c>
      <c r="G24" s="43" t="inlineStr">
        <is>
          <t>P</t>
        </is>
      </c>
      <c r="H24" s="43" t="inlineStr">
        <is>
          <t>P</t>
        </is>
      </c>
      <c r="I24" s="42" t="inlineStr">
        <is>
          <t>P</t>
        </is>
      </c>
      <c r="J24" s="42" t="inlineStr">
        <is>
          <t>P</t>
        </is>
      </c>
      <c r="K24" s="42" t="inlineStr">
        <is>
          <t>P</t>
        </is>
      </c>
      <c r="L24" s="42" t="inlineStr">
        <is>
          <t>P</t>
        </is>
      </c>
      <c r="M24" s="42" t="inlineStr">
        <is>
          <t>P</t>
        </is>
      </c>
      <c r="N24" s="43" t="inlineStr">
        <is>
          <t>P</t>
        </is>
      </c>
      <c r="O24" s="43" t="inlineStr">
        <is>
          <t>P</t>
        </is>
      </c>
      <c r="P24" s="42" t="inlineStr">
        <is>
          <t>P</t>
        </is>
      </c>
      <c r="Q24" s="42" t="inlineStr">
        <is>
          <t>P</t>
        </is>
      </c>
      <c r="R24" s="42" t="inlineStr">
        <is>
          <t>P</t>
        </is>
      </c>
      <c r="S24" s="42" t="inlineStr">
        <is>
          <t>P</t>
        </is>
      </c>
      <c r="T24" s="42" t="inlineStr">
        <is>
          <t>P</t>
        </is>
      </c>
      <c r="U24" s="43" t="inlineStr">
        <is>
          <t>P</t>
        </is>
      </c>
      <c r="V24" s="43" t="inlineStr">
        <is>
          <t>P</t>
        </is>
      </c>
      <c r="W24" s="42" t="inlineStr">
        <is>
          <t>P</t>
        </is>
      </c>
      <c r="X24" s="42" t="inlineStr">
        <is>
          <t>P</t>
        </is>
      </c>
      <c r="Y24" s="42" t="inlineStr">
        <is>
          <t>P</t>
        </is>
      </c>
      <c r="Z24" s="42" t="inlineStr">
        <is>
          <t>P</t>
        </is>
      </c>
      <c r="AA24" s="44" t="inlineStr">
        <is>
          <t>P</t>
        </is>
      </c>
      <c r="AB24" s="43" t="inlineStr">
        <is>
          <t>P</t>
        </is>
      </c>
      <c r="AC24" s="43" t="inlineStr">
        <is>
          <t>P</t>
        </is>
      </c>
      <c r="AD24" s="42" t="inlineStr">
        <is>
          <t>P</t>
        </is>
      </c>
      <c r="AE24" s="42" t="inlineStr">
        <is>
          <t>P</t>
        </is>
      </c>
      <c r="AF24" s="42" t="inlineStr">
        <is>
          <t>P</t>
        </is>
      </c>
      <c r="AG24" s="42" t="inlineStr">
        <is>
          <t>P</t>
        </is>
      </c>
      <c r="AH24" s="42" t="inlineStr">
        <is>
          <t>P</t>
        </is>
      </c>
      <c r="AI24" s="43" t="inlineStr">
        <is>
          <t>P</t>
        </is>
      </c>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4" t="n"/>
      <c r="G25" s="43" t="n"/>
      <c r="H25" s="43" t="n"/>
      <c r="I25" s="42" t="n"/>
      <c r="J25" s="42" t="n"/>
      <c r="K25" s="42" t="n"/>
      <c r="L25" s="42" t="n"/>
      <c r="M25" s="42" t="inlineStr">
        <is>
          <t>P</t>
        </is>
      </c>
      <c r="N25" s="43" t="inlineStr">
        <is>
          <t>P</t>
        </is>
      </c>
      <c r="O25" s="43" t="inlineStr">
        <is>
          <t>P</t>
        </is>
      </c>
      <c r="P25" s="42" t="inlineStr">
        <is>
          <t>P</t>
        </is>
      </c>
      <c r="Q25" s="42" t="inlineStr">
        <is>
          <t>P</t>
        </is>
      </c>
      <c r="R25" s="42" t="inlineStr">
        <is>
          <t>P</t>
        </is>
      </c>
      <c r="S25" s="42" t="inlineStr">
        <is>
          <t>P</t>
        </is>
      </c>
      <c r="T25" s="42" t="inlineStr">
        <is>
          <t>P</t>
        </is>
      </c>
      <c r="U25" s="43" t="inlineStr">
        <is>
          <t>P</t>
        </is>
      </c>
      <c r="V25" s="43" t="inlineStr">
        <is>
          <t>P</t>
        </is>
      </c>
      <c r="W25" s="42" t="inlineStr">
        <is>
          <t>P</t>
        </is>
      </c>
      <c r="X25" s="42" t="inlineStr">
        <is>
          <t>P</t>
        </is>
      </c>
      <c r="Y25" s="42" t="inlineStr">
        <is>
          <t>P</t>
        </is>
      </c>
      <c r="Z25" s="42" t="inlineStr">
        <is>
          <t>P</t>
        </is>
      </c>
      <c r="AA25" s="44" t="inlineStr">
        <is>
          <t>P</t>
        </is>
      </c>
      <c r="AB25" s="43" t="inlineStr">
        <is>
          <t>P</t>
        </is>
      </c>
      <c r="AC25" s="43" t="inlineStr">
        <is>
          <t>P</t>
        </is>
      </c>
      <c r="AD25" s="42" t="inlineStr">
        <is>
          <t>P</t>
        </is>
      </c>
      <c r="AE25" s="42" t="inlineStr">
        <is>
          <t>P</t>
        </is>
      </c>
      <c r="AF25" s="42" t="inlineStr">
        <is>
          <t>P</t>
        </is>
      </c>
      <c r="AG25" s="42" t="inlineStr">
        <is>
          <t>P</t>
        </is>
      </c>
      <c r="AH25" s="42" t="inlineStr">
        <is>
          <t>P</t>
        </is>
      </c>
      <c r="AI25" s="43" t="inlineStr">
        <is>
          <t>P</t>
        </is>
      </c>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inlineStr">
        <is>
          <t>P</t>
        </is>
      </c>
      <c r="F26" s="44" t="inlineStr">
        <is>
          <t>P</t>
        </is>
      </c>
      <c r="G26" s="43" t="inlineStr">
        <is>
          <t>P</t>
        </is>
      </c>
      <c r="H26" s="43" t="inlineStr">
        <is>
          <t>P</t>
        </is>
      </c>
      <c r="I26" s="42" t="inlineStr">
        <is>
          <t>P</t>
        </is>
      </c>
      <c r="J26" s="42" t="inlineStr">
        <is>
          <t>P</t>
        </is>
      </c>
      <c r="K26" s="42" t="inlineStr">
        <is>
          <t>P</t>
        </is>
      </c>
      <c r="L26" s="42" t="inlineStr">
        <is>
          <t>P</t>
        </is>
      </c>
      <c r="M26" s="42" t="inlineStr">
        <is>
          <t>P</t>
        </is>
      </c>
      <c r="N26" s="43" t="inlineStr">
        <is>
          <t>P</t>
        </is>
      </c>
      <c r="O26" s="43" t="inlineStr">
        <is>
          <t>P</t>
        </is>
      </c>
      <c r="P26" s="42" t="inlineStr">
        <is>
          <t>P</t>
        </is>
      </c>
      <c r="Q26" s="42" t="inlineStr">
        <is>
          <t>P</t>
        </is>
      </c>
      <c r="R26" s="42" t="inlineStr">
        <is>
          <t>P</t>
        </is>
      </c>
      <c r="S26" s="42" t="inlineStr">
        <is>
          <t>P</t>
        </is>
      </c>
      <c r="T26" s="42" t="inlineStr">
        <is>
          <t>P</t>
        </is>
      </c>
      <c r="U26" s="43" t="inlineStr">
        <is>
          <t>P</t>
        </is>
      </c>
      <c r="V26" s="43" t="inlineStr">
        <is>
          <t>P</t>
        </is>
      </c>
      <c r="W26" s="42" t="inlineStr">
        <is>
          <t>P</t>
        </is>
      </c>
      <c r="X26" s="42" t="inlineStr">
        <is>
          <t>P</t>
        </is>
      </c>
      <c r="Y26" s="42" t="inlineStr">
        <is>
          <t>P</t>
        </is>
      </c>
      <c r="Z26" s="42" t="inlineStr">
        <is>
          <t>P</t>
        </is>
      </c>
      <c r="AA26" s="44" t="inlineStr">
        <is>
          <t>P</t>
        </is>
      </c>
      <c r="AB26" s="43" t="n"/>
      <c r="AC26" s="43" t="n"/>
      <c r="AD26" s="42" t="n"/>
      <c r="AE26" s="42" t="n"/>
      <c r="AF26" s="42" t="inlineStr">
        <is>
          <t>P</t>
        </is>
      </c>
      <c r="AG26" s="42" t="inlineStr">
        <is>
          <t>P</t>
        </is>
      </c>
      <c r="AH26" s="42" t="inlineStr">
        <is>
          <t>P</t>
        </is>
      </c>
      <c r="AI26" s="43" t="inlineStr">
        <is>
          <t>P</t>
        </is>
      </c>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inlineStr">
        <is>
          <t>P</t>
        </is>
      </c>
      <c r="F27" s="44" t="inlineStr">
        <is>
          <t>P</t>
        </is>
      </c>
      <c r="G27" s="43" t="inlineStr">
        <is>
          <t>P</t>
        </is>
      </c>
      <c r="H27" s="43" t="inlineStr">
        <is>
          <t>P</t>
        </is>
      </c>
      <c r="I27" s="42" t="inlineStr">
        <is>
          <t>P</t>
        </is>
      </c>
      <c r="J27" s="42" t="inlineStr">
        <is>
          <t>P</t>
        </is>
      </c>
      <c r="K27" s="42" t="inlineStr">
        <is>
          <t>P</t>
        </is>
      </c>
      <c r="L27" s="42" t="inlineStr">
        <is>
          <t>P</t>
        </is>
      </c>
      <c r="M27" s="42" t="inlineStr">
        <is>
          <t>P</t>
        </is>
      </c>
      <c r="N27" s="43" t="inlineStr">
        <is>
          <t>P</t>
        </is>
      </c>
      <c r="O27" s="43" t="inlineStr">
        <is>
          <t>P</t>
        </is>
      </c>
      <c r="P27" s="42" t="n"/>
      <c r="Q27" s="42" t="inlineStr">
        <is>
          <t>P</t>
        </is>
      </c>
      <c r="R27" s="42" t="inlineStr">
        <is>
          <t>P</t>
        </is>
      </c>
      <c r="S27" s="42" t="inlineStr">
        <is>
          <t>P</t>
        </is>
      </c>
      <c r="T27" s="42" t="inlineStr">
        <is>
          <t>P</t>
        </is>
      </c>
      <c r="U27" s="43" t="inlineStr">
        <is>
          <t>P</t>
        </is>
      </c>
      <c r="V27" s="43" t="inlineStr">
        <is>
          <t>P</t>
        </is>
      </c>
      <c r="W27" s="42" t="inlineStr">
        <is>
          <t>P</t>
        </is>
      </c>
      <c r="X27" s="42" t="inlineStr">
        <is>
          <t>P</t>
        </is>
      </c>
      <c r="Y27" s="42" t="inlineStr">
        <is>
          <t>P</t>
        </is>
      </c>
      <c r="Z27" s="42" t="n"/>
      <c r="AA27" s="44" t="inlineStr">
        <is>
          <t>P</t>
        </is>
      </c>
      <c r="AB27" s="43" t="inlineStr">
        <is>
          <t>P</t>
        </is>
      </c>
      <c r="AC27" s="43" t="inlineStr">
        <is>
          <t>P</t>
        </is>
      </c>
      <c r="AD27" s="42" t="inlineStr">
        <is>
          <t>P</t>
        </is>
      </c>
      <c r="AE27" s="42" t="inlineStr">
        <is>
          <t>P</t>
        </is>
      </c>
      <c r="AF27" s="42" t="inlineStr">
        <is>
          <t>P</t>
        </is>
      </c>
      <c r="AG27" s="42" t="inlineStr">
        <is>
          <t>P</t>
        </is>
      </c>
      <c r="AH27" s="42" t="inlineStr">
        <is>
          <t>P</t>
        </is>
      </c>
      <c r="AI27" s="43" t="inlineStr">
        <is>
          <t>P</t>
        </is>
      </c>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AZ27" t="n">
        <v>1</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inlineStr">
        <is>
          <t>P</t>
        </is>
      </c>
      <c r="F28" s="44" t="inlineStr">
        <is>
          <t>P</t>
        </is>
      </c>
      <c r="G28" s="43" t="inlineStr">
        <is>
          <t>P</t>
        </is>
      </c>
      <c r="H28" s="43" t="inlineStr">
        <is>
          <t>P</t>
        </is>
      </c>
      <c r="I28" s="42" t="inlineStr">
        <is>
          <t>P</t>
        </is>
      </c>
      <c r="J28" s="42" t="inlineStr">
        <is>
          <t>P</t>
        </is>
      </c>
      <c r="K28" s="42" t="inlineStr">
        <is>
          <t>P</t>
        </is>
      </c>
      <c r="L28" s="42" t="inlineStr">
        <is>
          <t>P</t>
        </is>
      </c>
      <c r="M28" s="42" t="inlineStr">
        <is>
          <t>P</t>
        </is>
      </c>
      <c r="N28" s="43" t="inlineStr">
        <is>
          <t>P</t>
        </is>
      </c>
      <c r="O28" s="43" t="inlineStr">
        <is>
          <t>P</t>
        </is>
      </c>
      <c r="P28" s="42" t="inlineStr">
        <is>
          <t>P</t>
        </is>
      </c>
      <c r="Q28" s="42" t="inlineStr">
        <is>
          <t>P</t>
        </is>
      </c>
      <c r="R28" s="42" t="inlineStr">
        <is>
          <t>P</t>
        </is>
      </c>
      <c r="S28" s="42" t="inlineStr">
        <is>
          <t>P</t>
        </is>
      </c>
      <c r="T28" s="42" t="inlineStr">
        <is>
          <t>P</t>
        </is>
      </c>
      <c r="U28" s="43" t="inlineStr">
        <is>
          <t>P</t>
        </is>
      </c>
      <c r="V28" s="43" t="inlineStr">
        <is>
          <t>P</t>
        </is>
      </c>
      <c r="W28" s="42" t="inlineStr">
        <is>
          <t>P</t>
        </is>
      </c>
      <c r="X28" s="42" t="inlineStr">
        <is>
          <t>P</t>
        </is>
      </c>
      <c r="Y28" s="42" t="inlineStr">
        <is>
          <t>P</t>
        </is>
      </c>
      <c r="Z28" s="42" t="inlineStr">
        <is>
          <t>P</t>
        </is>
      </c>
      <c r="AA28" s="44" t="inlineStr">
        <is>
          <t>P</t>
        </is>
      </c>
      <c r="AB28" s="43" t="inlineStr">
        <is>
          <t>P</t>
        </is>
      </c>
      <c r="AC28" s="43" t="inlineStr">
        <is>
          <t>P</t>
        </is>
      </c>
      <c r="AD28" s="42" t="inlineStr">
        <is>
          <t>P</t>
        </is>
      </c>
      <c r="AE28" s="42" t="inlineStr">
        <is>
          <t>P</t>
        </is>
      </c>
      <c r="AF28" s="42" t="inlineStr">
        <is>
          <t>P</t>
        </is>
      </c>
      <c r="AG28" s="42" t="inlineStr">
        <is>
          <t>P</t>
        </is>
      </c>
      <c r="AH28" s="42" t="n"/>
      <c r="AI28" s="4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inlineStr">
        <is>
          <t>P</t>
        </is>
      </c>
      <c r="F29" s="44" t="inlineStr">
        <is>
          <t>P</t>
        </is>
      </c>
      <c r="G29" s="43" t="inlineStr">
        <is>
          <t>P</t>
        </is>
      </c>
      <c r="H29" s="43" t="inlineStr">
        <is>
          <t>P</t>
        </is>
      </c>
      <c r="I29" s="42" t="inlineStr">
        <is>
          <t>P</t>
        </is>
      </c>
      <c r="J29" s="42" t="inlineStr">
        <is>
          <t>P</t>
        </is>
      </c>
      <c r="K29" s="42" t="inlineStr">
        <is>
          <t>P</t>
        </is>
      </c>
      <c r="L29" s="42" t="inlineStr">
        <is>
          <t>P</t>
        </is>
      </c>
      <c r="M29" s="42" t="inlineStr">
        <is>
          <t>P</t>
        </is>
      </c>
      <c r="N29" s="43" t="inlineStr">
        <is>
          <t>P</t>
        </is>
      </c>
      <c r="O29" s="43" t="inlineStr">
        <is>
          <t>P</t>
        </is>
      </c>
      <c r="P29" s="42" t="inlineStr">
        <is>
          <t>P</t>
        </is>
      </c>
      <c r="Q29" s="42" t="inlineStr">
        <is>
          <t>P</t>
        </is>
      </c>
      <c r="R29" s="42" t="inlineStr">
        <is>
          <t>P</t>
        </is>
      </c>
      <c r="S29" s="42" t="n"/>
      <c r="T29" s="42" t="n"/>
      <c r="U29" s="43" t="n"/>
      <c r="V29" s="43" t="n"/>
      <c r="W29" s="42" t="inlineStr">
        <is>
          <t>P</t>
        </is>
      </c>
      <c r="X29" s="42" t="inlineStr">
        <is>
          <t>P</t>
        </is>
      </c>
      <c r="Y29" s="42" t="inlineStr">
        <is>
          <t>P</t>
        </is>
      </c>
      <c r="Z29" s="42" t="inlineStr">
        <is>
          <t>P</t>
        </is>
      </c>
      <c r="AA29" s="44" t="inlineStr">
        <is>
          <t>P</t>
        </is>
      </c>
      <c r="AB29" s="43" t="inlineStr">
        <is>
          <t>P</t>
        </is>
      </c>
      <c r="AC29" s="43" t="inlineStr">
        <is>
          <t>P</t>
        </is>
      </c>
      <c r="AD29" s="42" t="inlineStr">
        <is>
          <t>P</t>
        </is>
      </c>
      <c r="AE29" s="42" t="inlineStr">
        <is>
          <t>P</t>
        </is>
      </c>
      <c r="AF29" s="42" t="inlineStr">
        <is>
          <t>P</t>
        </is>
      </c>
      <c r="AG29" s="42" t="inlineStr">
        <is>
          <t>P</t>
        </is>
      </c>
      <c r="AH29" s="42" t="inlineStr">
        <is>
          <t>P</t>
        </is>
      </c>
      <c r="AI29" s="43" t="inlineStr">
        <is>
          <t>P</t>
        </is>
      </c>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AZ29" t="n">
        <v>1</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inlineStr">
        <is>
          <t>P</t>
        </is>
      </c>
      <c r="F30" s="44" t="inlineStr">
        <is>
          <t>P</t>
        </is>
      </c>
      <c r="G30" s="43" t="inlineStr">
        <is>
          <t>P</t>
        </is>
      </c>
      <c r="H30" s="43" t="inlineStr">
        <is>
          <t>P</t>
        </is>
      </c>
      <c r="I30" s="42" t="inlineStr">
        <is>
          <t>P</t>
        </is>
      </c>
      <c r="J30" s="42" t="n"/>
      <c r="K30" s="42" t="inlineStr">
        <is>
          <t>P</t>
        </is>
      </c>
      <c r="L30" s="42" t="inlineStr">
        <is>
          <t>P</t>
        </is>
      </c>
      <c r="M30" s="42" t="inlineStr">
        <is>
          <t>P</t>
        </is>
      </c>
      <c r="N30" s="43" t="inlineStr">
        <is>
          <t>P</t>
        </is>
      </c>
      <c r="O30" s="43" t="inlineStr">
        <is>
          <t>P</t>
        </is>
      </c>
      <c r="P30" s="42" t="inlineStr">
        <is>
          <t>P</t>
        </is>
      </c>
      <c r="Q30" s="42" t="inlineStr">
        <is>
          <t>P</t>
        </is>
      </c>
      <c r="R30" s="42" t="inlineStr">
        <is>
          <t>P</t>
        </is>
      </c>
      <c r="S30" s="42" t="inlineStr">
        <is>
          <t>P</t>
        </is>
      </c>
      <c r="T30" s="42" t="inlineStr">
        <is>
          <t>P</t>
        </is>
      </c>
      <c r="U30" s="43" t="inlineStr">
        <is>
          <t>P</t>
        </is>
      </c>
      <c r="V30" s="43" t="inlineStr">
        <is>
          <t>P</t>
        </is>
      </c>
      <c r="W30" s="42" t="inlineStr">
        <is>
          <t>P</t>
        </is>
      </c>
      <c r="X30" s="42" t="n"/>
      <c r="Y30" s="42" t="inlineStr">
        <is>
          <t>P</t>
        </is>
      </c>
      <c r="Z30" s="42" t="inlineStr">
        <is>
          <t>P</t>
        </is>
      </c>
      <c r="AA30" s="44" t="inlineStr">
        <is>
          <t>P</t>
        </is>
      </c>
      <c r="AB30" s="43" t="inlineStr">
        <is>
          <t>P</t>
        </is>
      </c>
      <c r="AC30" s="43" t="inlineStr">
        <is>
          <t>P</t>
        </is>
      </c>
      <c r="AD30" s="42" t="inlineStr">
        <is>
          <t>P</t>
        </is>
      </c>
      <c r="AE30" s="42" t="inlineStr">
        <is>
          <t>P</t>
        </is>
      </c>
      <c r="AF30" s="42" t="inlineStr">
        <is>
          <t>P</t>
        </is>
      </c>
      <c r="AG30" s="42" t="inlineStr">
        <is>
          <t>P</t>
        </is>
      </c>
      <c r="AH30" s="42" t="inlineStr">
        <is>
          <t>P</t>
        </is>
      </c>
      <c r="AI30" s="43" t="inlineStr">
        <is>
          <t>P</t>
        </is>
      </c>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inlineStr">
        <is>
          <t>P</t>
        </is>
      </c>
      <c r="F31" s="44" t="inlineStr">
        <is>
          <t>P</t>
        </is>
      </c>
      <c r="G31" s="43" t="inlineStr">
        <is>
          <t>P</t>
        </is>
      </c>
      <c r="H31" s="43" t="inlineStr">
        <is>
          <t>P</t>
        </is>
      </c>
      <c r="I31" s="42" t="inlineStr">
        <is>
          <t>P</t>
        </is>
      </c>
      <c r="J31" s="42" t="inlineStr">
        <is>
          <t>P</t>
        </is>
      </c>
      <c r="K31" s="42" t="inlineStr">
        <is>
          <t>P</t>
        </is>
      </c>
      <c r="L31" s="42" t="inlineStr">
        <is>
          <t>P</t>
        </is>
      </c>
      <c r="M31" s="42" t="inlineStr">
        <is>
          <t>P</t>
        </is>
      </c>
      <c r="N31" s="43" t="n"/>
      <c r="O31" s="43" t="inlineStr">
        <is>
          <t>P</t>
        </is>
      </c>
      <c r="P31" s="42" t="inlineStr">
        <is>
          <t>P</t>
        </is>
      </c>
      <c r="Q31" s="42" t="inlineStr">
        <is>
          <t>P</t>
        </is>
      </c>
      <c r="R31" s="42" t="inlineStr">
        <is>
          <t>P</t>
        </is>
      </c>
      <c r="S31" s="42" t="inlineStr">
        <is>
          <t>P</t>
        </is>
      </c>
      <c r="T31" s="42" t="inlineStr">
        <is>
          <t>P</t>
        </is>
      </c>
      <c r="U31" s="43" t="inlineStr">
        <is>
          <t>P</t>
        </is>
      </c>
      <c r="V31" s="43" t="inlineStr">
        <is>
          <t>P</t>
        </is>
      </c>
      <c r="W31" s="42" t="inlineStr">
        <is>
          <t>P</t>
        </is>
      </c>
      <c r="X31" s="42" t="inlineStr">
        <is>
          <t>P</t>
        </is>
      </c>
      <c r="Y31" s="42" t="inlineStr">
        <is>
          <t>P</t>
        </is>
      </c>
      <c r="Z31" s="42" t="inlineStr">
        <is>
          <t>P</t>
        </is>
      </c>
      <c r="AA31" s="44" t="inlineStr">
        <is>
          <t>P</t>
        </is>
      </c>
      <c r="AB31" s="43" t="inlineStr">
        <is>
          <t>P</t>
        </is>
      </c>
      <c r="AC31" s="43" t="inlineStr">
        <is>
          <t>P</t>
        </is>
      </c>
      <c r="AD31" s="42" t="inlineStr">
        <is>
          <t>P</t>
        </is>
      </c>
      <c r="AE31" s="42" t="inlineStr">
        <is>
          <t>P</t>
        </is>
      </c>
      <c r="AF31" s="42" t="inlineStr">
        <is>
          <t>P</t>
        </is>
      </c>
      <c r="AG31" s="42" t="inlineStr">
        <is>
          <t>P</t>
        </is>
      </c>
      <c r="AH31" s="42" t="n"/>
      <c r="AI31" s="4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inlineStr">
        <is>
          <t>P</t>
        </is>
      </c>
      <c r="F32" s="44" t="inlineStr">
        <is>
          <t>P</t>
        </is>
      </c>
      <c r="G32" s="43" t="inlineStr">
        <is>
          <t>P</t>
        </is>
      </c>
      <c r="H32" s="43" t="inlineStr">
        <is>
          <t>P</t>
        </is>
      </c>
      <c r="I32" s="42" t="inlineStr">
        <is>
          <t>P</t>
        </is>
      </c>
      <c r="J32" s="42" t="inlineStr">
        <is>
          <t>P</t>
        </is>
      </c>
      <c r="K32" s="42" t="inlineStr">
        <is>
          <t>P</t>
        </is>
      </c>
      <c r="L32" s="42" t="inlineStr">
        <is>
          <t>P</t>
        </is>
      </c>
      <c r="M32" s="42" t="inlineStr">
        <is>
          <t>P</t>
        </is>
      </c>
      <c r="N32" s="43" t="inlineStr">
        <is>
          <t>P</t>
        </is>
      </c>
      <c r="O32" s="43" t="inlineStr">
        <is>
          <t>P</t>
        </is>
      </c>
      <c r="P32" s="42" t="inlineStr">
        <is>
          <t>P</t>
        </is>
      </c>
      <c r="Q32" s="42" t="inlineStr">
        <is>
          <t>P</t>
        </is>
      </c>
      <c r="R32" s="42" t="inlineStr">
        <is>
          <t>P</t>
        </is>
      </c>
      <c r="S32" s="42" t="inlineStr">
        <is>
          <t>P</t>
        </is>
      </c>
      <c r="T32" s="42" t="inlineStr">
        <is>
          <t>P</t>
        </is>
      </c>
      <c r="U32" s="43" t="inlineStr">
        <is>
          <t>P</t>
        </is>
      </c>
      <c r="V32" s="43" t="inlineStr">
        <is>
          <t>P</t>
        </is>
      </c>
      <c r="W32" s="42" t="inlineStr">
        <is>
          <t>P</t>
        </is>
      </c>
      <c r="X32" s="42" t="inlineStr">
        <is>
          <t>P</t>
        </is>
      </c>
      <c r="Y32" s="42" t="inlineStr">
        <is>
          <t>P</t>
        </is>
      </c>
      <c r="Z32" s="42" t="inlineStr">
        <is>
          <t>P</t>
        </is>
      </c>
      <c r="AA32" s="44" t="inlineStr">
        <is>
          <t>P</t>
        </is>
      </c>
      <c r="AB32" s="43" t="inlineStr">
        <is>
          <t>P</t>
        </is>
      </c>
      <c r="AC32" s="43" t="inlineStr">
        <is>
          <t>P</t>
        </is>
      </c>
      <c r="AD32" s="42" t="inlineStr">
        <is>
          <t>P</t>
        </is>
      </c>
      <c r="AE32" s="42" t="inlineStr">
        <is>
          <t>P</t>
        </is>
      </c>
      <c r="AF32" s="42" t="inlineStr">
        <is>
          <t>P</t>
        </is>
      </c>
      <c r="AG32" s="42" t="inlineStr">
        <is>
          <t>P</t>
        </is>
      </c>
      <c r="AH32" s="42" t="n"/>
      <c r="AI32" s="43" t="inlineStr">
        <is>
          <t>P</t>
        </is>
      </c>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inlineStr">
        <is>
          <t>P</t>
        </is>
      </c>
      <c r="F33" s="44" t="inlineStr">
        <is>
          <t>P</t>
        </is>
      </c>
      <c r="G33" s="43" t="inlineStr">
        <is>
          <t>P</t>
        </is>
      </c>
      <c r="H33" s="43" t="inlineStr">
        <is>
          <t>P</t>
        </is>
      </c>
      <c r="I33" s="42" t="inlineStr">
        <is>
          <t>P</t>
        </is>
      </c>
      <c r="J33" s="42" t="inlineStr">
        <is>
          <t>P</t>
        </is>
      </c>
      <c r="K33" s="42" t="inlineStr">
        <is>
          <t>P</t>
        </is>
      </c>
      <c r="L33" s="42" t="inlineStr">
        <is>
          <t>P</t>
        </is>
      </c>
      <c r="M33" s="42" t="inlineStr">
        <is>
          <t>P</t>
        </is>
      </c>
      <c r="N33" s="43" t="inlineStr">
        <is>
          <t>P</t>
        </is>
      </c>
      <c r="O33" s="43" t="inlineStr">
        <is>
          <t>P</t>
        </is>
      </c>
      <c r="P33" s="42" t="inlineStr">
        <is>
          <t>P</t>
        </is>
      </c>
      <c r="Q33" s="42" t="n"/>
      <c r="R33" s="42" t="inlineStr">
        <is>
          <t>P</t>
        </is>
      </c>
      <c r="S33" s="42" t="inlineStr">
        <is>
          <t>P</t>
        </is>
      </c>
      <c r="T33" s="42" t="inlineStr">
        <is>
          <t>P</t>
        </is>
      </c>
      <c r="U33" s="43" t="inlineStr">
        <is>
          <t>P</t>
        </is>
      </c>
      <c r="V33" s="43" t="inlineStr">
        <is>
          <t>P</t>
        </is>
      </c>
      <c r="W33" s="42" t="inlineStr">
        <is>
          <t>P</t>
        </is>
      </c>
      <c r="X33" s="42" t="inlineStr">
        <is>
          <t>P</t>
        </is>
      </c>
      <c r="Y33" s="42" t="inlineStr">
        <is>
          <t>P</t>
        </is>
      </c>
      <c r="Z33" s="42" t="n"/>
      <c r="AA33" s="44" t="inlineStr">
        <is>
          <t>P</t>
        </is>
      </c>
      <c r="AB33" s="43" t="inlineStr">
        <is>
          <t>P</t>
        </is>
      </c>
      <c r="AC33" s="43" t="inlineStr">
        <is>
          <t>P</t>
        </is>
      </c>
      <c r="AD33" s="42" t="inlineStr">
        <is>
          <t>P</t>
        </is>
      </c>
      <c r="AE33" s="42" t="inlineStr">
        <is>
          <t>P</t>
        </is>
      </c>
      <c r="AF33" s="42" t="inlineStr">
        <is>
          <t>P</t>
        </is>
      </c>
      <c r="AG33" s="42" t="inlineStr">
        <is>
          <t>P</t>
        </is>
      </c>
      <c r="AH33" s="42" t="inlineStr">
        <is>
          <t>P</t>
        </is>
      </c>
      <c r="AI33" s="43" t="inlineStr">
        <is>
          <t>P</t>
        </is>
      </c>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inlineStr">
        <is>
          <t>P</t>
        </is>
      </c>
      <c r="F34" s="44" t="inlineStr">
        <is>
          <t>P</t>
        </is>
      </c>
      <c r="G34" s="43" t="n"/>
      <c r="H34" s="43" t="inlineStr">
        <is>
          <t>P</t>
        </is>
      </c>
      <c r="I34" s="42" t="inlineStr">
        <is>
          <t>P</t>
        </is>
      </c>
      <c r="J34" s="42" t="inlineStr">
        <is>
          <t>P</t>
        </is>
      </c>
      <c r="K34" s="42" t="inlineStr">
        <is>
          <t>P</t>
        </is>
      </c>
      <c r="L34" s="42" t="inlineStr">
        <is>
          <t>P</t>
        </is>
      </c>
      <c r="M34" s="42" t="inlineStr">
        <is>
          <t>P</t>
        </is>
      </c>
      <c r="N34" s="43" t="n"/>
      <c r="O34" s="43" t="inlineStr">
        <is>
          <t>P</t>
        </is>
      </c>
      <c r="P34" s="42" t="inlineStr">
        <is>
          <t>P</t>
        </is>
      </c>
      <c r="Q34" s="42" t="inlineStr">
        <is>
          <t>P</t>
        </is>
      </c>
      <c r="R34" s="42" t="inlineStr">
        <is>
          <t>P</t>
        </is>
      </c>
      <c r="S34" s="42" t="inlineStr">
        <is>
          <t>P</t>
        </is>
      </c>
      <c r="T34" s="42" t="inlineStr">
        <is>
          <t>P</t>
        </is>
      </c>
      <c r="U34" s="43" t="inlineStr">
        <is>
          <t>P</t>
        </is>
      </c>
      <c r="V34" s="43" t="inlineStr">
        <is>
          <t>P</t>
        </is>
      </c>
      <c r="W34" s="42" t="inlineStr">
        <is>
          <t>P</t>
        </is>
      </c>
      <c r="X34" s="42" t="inlineStr">
        <is>
          <t>P</t>
        </is>
      </c>
      <c r="Y34" s="42" t="inlineStr">
        <is>
          <t>P</t>
        </is>
      </c>
      <c r="Z34" s="42" t="inlineStr">
        <is>
          <t>P</t>
        </is>
      </c>
      <c r="AA34" s="44" t="inlineStr">
        <is>
          <t>P</t>
        </is>
      </c>
      <c r="AB34" s="43" t="inlineStr">
        <is>
          <t>P</t>
        </is>
      </c>
      <c r="AC34" s="43" t="inlineStr">
        <is>
          <t>P</t>
        </is>
      </c>
      <c r="AD34" s="42" t="inlineStr">
        <is>
          <t>P</t>
        </is>
      </c>
      <c r="AE34" s="42" t="n"/>
      <c r="AF34" s="42" t="inlineStr">
        <is>
          <t>P</t>
        </is>
      </c>
      <c r="AG34" s="42" t="inlineStr">
        <is>
          <t>P</t>
        </is>
      </c>
      <c r="AH34" s="42" t="inlineStr">
        <is>
          <t>P</t>
        </is>
      </c>
      <c r="AI34" s="43" t="inlineStr">
        <is>
          <t>P</t>
        </is>
      </c>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inlineStr">
        <is>
          <t>P</t>
        </is>
      </c>
      <c r="F35" s="44" t="inlineStr">
        <is>
          <t>P</t>
        </is>
      </c>
      <c r="G35" s="43" t="inlineStr">
        <is>
          <t>P</t>
        </is>
      </c>
      <c r="H35" s="43" t="inlineStr">
        <is>
          <t>P</t>
        </is>
      </c>
      <c r="I35" s="42" t="inlineStr">
        <is>
          <t>P</t>
        </is>
      </c>
      <c r="J35" s="42" t="inlineStr">
        <is>
          <t>P</t>
        </is>
      </c>
      <c r="K35" s="42" t="inlineStr">
        <is>
          <t>P</t>
        </is>
      </c>
      <c r="L35" s="42" t="inlineStr">
        <is>
          <t>P</t>
        </is>
      </c>
      <c r="M35" s="42" t="inlineStr">
        <is>
          <t>P</t>
        </is>
      </c>
      <c r="N35" s="43" t="inlineStr">
        <is>
          <t>P</t>
        </is>
      </c>
      <c r="O35" s="43" t="inlineStr">
        <is>
          <t>P</t>
        </is>
      </c>
      <c r="P35" s="42" t="inlineStr">
        <is>
          <t>P</t>
        </is>
      </c>
      <c r="Q35" s="42" t="inlineStr">
        <is>
          <t>P</t>
        </is>
      </c>
      <c r="R35" s="42" t="inlineStr">
        <is>
          <t>P</t>
        </is>
      </c>
      <c r="S35" s="42" t="inlineStr">
        <is>
          <t>P</t>
        </is>
      </c>
      <c r="T35" s="42" t="inlineStr">
        <is>
          <t>P</t>
        </is>
      </c>
      <c r="U35" s="43" t="inlineStr">
        <is>
          <t>غ</t>
        </is>
      </c>
      <c r="V35" s="43" t="inlineStr">
        <is>
          <t>غ</t>
        </is>
      </c>
      <c r="W35" s="42" t="inlineStr">
        <is>
          <t>غ</t>
        </is>
      </c>
      <c r="X35" s="42" t="inlineStr">
        <is>
          <t>غ</t>
        </is>
      </c>
      <c r="Y35" s="42" t="inlineStr">
        <is>
          <t>غ</t>
        </is>
      </c>
      <c r="Z35" s="42" t="inlineStr">
        <is>
          <t>غ</t>
        </is>
      </c>
      <c r="AA35" s="44" t="inlineStr">
        <is>
          <t>غ</t>
        </is>
      </c>
      <c r="AB35" s="43" t="inlineStr">
        <is>
          <t>غ</t>
        </is>
      </c>
      <c r="AC35" s="43" t="inlineStr">
        <is>
          <t>غ</t>
        </is>
      </c>
      <c r="AD35" s="42" t="inlineStr">
        <is>
          <t>غ</t>
        </is>
      </c>
      <c r="AE35" s="42" t="inlineStr">
        <is>
          <t>غ</t>
        </is>
      </c>
      <c r="AF35" s="42" t="inlineStr">
        <is>
          <t>غ</t>
        </is>
      </c>
      <c r="AG35" s="42" t="inlineStr">
        <is>
          <t>غ</t>
        </is>
      </c>
      <c r="AH35" s="42" t="inlineStr">
        <is>
          <t>غ</t>
        </is>
      </c>
      <c r="AI35" s="43" t="inlineStr">
        <is>
          <t>غ</t>
        </is>
      </c>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AZ35" t="n">
        <v>2</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inlineStr">
        <is>
          <t>P</t>
        </is>
      </c>
      <c r="F36" s="44" t="inlineStr">
        <is>
          <t>P</t>
        </is>
      </c>
      <c r="G36" s="43" t="inlineStr">
        <is>
          <t>P</t>
        </is>
      </c>
      <c r="H36" s="43" t="inlineStr">
        <is>
          <t>P</t>
        </is>
      </c>
      <c r="I36" s="42" t="inlineStr">
        <is>
          <t>P</t>
        </is>
      </c>
      <c r="J36" s="42" t="inlineStr">
        <is>
          <t>P</t>
        </is>
      </c>
      <c r="K36" s="42" t="inlineStr">
        <is>
          <t>P</t>
        </is>
      </c>
      <c r="L36" s="42" t="inlineStr">
        <is>
          <t>P</t>
        </is>
      </c>
      <c r="M36" s="42" t="inlineStr">
        <is>
          <t>P</t>
        </is>
      </c>
      <c r="N36" s="43" t="inlineStr">
        <is>
          <t>P</t>
        </is>
      </c>
      <c r="O36" s="43" t="inlineStr">
        <is>
          <t>P</t>
        </is>
      </c>
      <c r="P36" s="42" t="inlineStr">
        <is>
          <t>P</t>
        </is>
      </c>
      <c r="Q36" s="42" t="inlineStr">
        <is>
          <t>P</t>
        </is>
      </c>
      <c r="R36" s="42" t="inlineStr">
        <is>
          <t>P</t>
        </is>
      </c>
      <c r="S36" s="42" t="inlineStr">
        <is>
          <t>P</t>
        </is>
      </c>
      <c r="T36" s="42" t="inlineStr">
        <is>
          <t>P</t>
        </is>
      </c>
      <c r="U36" s="43" t="inlineStr">
        <is>
          <t>P</t>
        </is>
      </c>
      <c r="V36" s="43" t="inlineStr">
        <is>
          <t>P</t>
        </is>
      </c>
      <c r="W36" s="42" t="inlineStr">
        <is>
          <t>P</t>
        </is>
      </c>
      <c r="X36" s="42" t="inlineStr">
        <is>
          <t>P</t>
        </is>
      </c>
      <c r="Y36" s="42" t="inlineStr">
        <is>
          <t>P</t>
        </is>
      </c>
      <c r="Z36" s="42" t="inlineStr">
        <is>
          <t>P</t>
        </is>
      </c>
      <c r="AA36" s="44" t="inlineStr">
        <is>
          <t>P</t>
        </is>
      </c>
      <c r="AB36" s="43" t="inlineStr">
        <is>
          <t>P</t>
        </is>
      </c>
      <c r="AC36" s="43" t="inlineStr">
        <is>
          <t>P</t>
        </is>
      </c>
      <c r="AD36" s="42" t="inlineStr">
        <is>
          <t>P</t>
        </is>
      </c>
      <c r="AE36" s="42" t="inlineStr">
        <is>
          <t>P</t>
        </is>
      </c>
      <c r="AF36" s="42" t="inlineStr">
        <is>
          <t>P</t>
        </is>
      </c>
      <c r="AG36" s="42" t="inlineStr">
        <is>
          <t>P</t>
        </is>
      </c>
      <c r="AH36" s="42" t="inlineStr">
        <is>
          <t>P</t>
        </is>
      </c>
      <c r="AI36" s="43" t="inlineStr">
        <is>
          <t>P</t>
        </is>
      </c>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inlineStr">
        <is>
          <t>P</t>
        </is>
      </c>
      <c r="F37" s="44" t="inlineStr">
        <is>
          <t>P</t>
        </is>
      </c>
      <c r="G37" s="43" t="inlineStr">
        <is>
          <t>P</t>
        </is>
      </c>
      <c r="H37" s="43" t="inlineStr">
        <is>
          <t>P</t>
        </is>
      </c>
      <c r="I37" s="42" t="inlineStr">
        <is>
          <t>P</t>
        </is>
      </c>
      <c r="J37" s="42" t="inlineStr">
        <is>
          <t>P</t>
        </is>
      </c>
      <c r="K37" s="42" t="inlineStr">
        <is>
          <t>P</t>
        </is>
      </c>
      <c r="L37" s="42" t="inlineStr">
        <is>
          <t>P</t>
        </is>
      </c>
      <c r="M37" s="42" t="inlineStr">
        <is>
          <t>P</t>
        </is>
      </c>
      <c r="N37" s="43" t="inlineStr">
        <is>
          <t>P</t>
        </is>
      </c>
      <c r="O37" s="43" t="inlineStr">
        <is>
          <t>P</t>
        </is>
      </c>
      <c r="P37" s="42" t="inlineStr">
        <is>
          <t>P</t>
        </is>
      </c>
      <c r="Q37" s="42" t="inlineStr">
        <is>
          <t>P</t>
        </is>
      </c>
      <c r="R37" s="42" t="inlineStr">
        <is>
          <t>P</t>
        </is>
      </c>
      <c r="S37" s="42" t="inlineStr">
        <is>
          <t>P</t>
        </is>
      </c>
      <c r="T37" s="42" t="inlineStr">
        <is>
          <t>P</t>
        </is>
      </c>
      <c r="U37" s="43" t="inlineStr">
        <is>
          <t>P</t>
        </is>
      </c>
      <c r="V37" s="43" t="inlineStr">
        <is>
          <t>P</t>
        </is>
      </c>
      <c r="W37" s="42" t="inlineStr">
        <is>
          <t>P</t>
        </is>
      </c>
      <c r="X37" s="42" t="inlineStr">
        <is>
          <t>P</t>
        </is>
      </c>
      <c r="Y37" s="42" t="inlineStr">
        <is>
          <t>P</t>
        </is>
      </c>
      <c r="Z37" s="42" t="inlineStr">
        <is>
          <t>P</t>
        </is>
      </c>
      <c r="AA37" s="44" t="inlineStr">
        <is>
          <t>P</t>
        </is>
      </c>
      <c r="AB37" s="43" t="inlineStr">
        <is>
          <t>P</t>
        </is>
      </c>
      <c r="AC37" s="43" t="inlineStr">
        <is>
          <t>P</t>
        </is>
      </c>
      <c r="AD37" s="42" t="inlineStr">
        <is>
          <t>P</t>
        </is>
      </c>
      <c r="AE37" s="42" t="inlineStr">
        <is>
          <t>P</t>
        </is>
      </c>
      <c r="AF37" s="42" t="n"/>
      <c r="AG37" s="42" t="n"/>
      <c r="AH37" s="42" t="inlineStr">
        <is>
          <t>P</t>
        </is>
      </c>
      <c r="AI37" s="43" t="inlineStr">
        <is>
          <t>P</t>
        </is>
      </c>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inlineStr">
        <is>
          <t>P</t>
        </is>
      </c>
      <c r="F38" s="44" t="inlineStr">
        <is>
          <t>P</t>
        </is>
      </c>
      <c r="G38" s="43" t="n"/>
      <c r="H38" s="43" t="inlineStr">
        <is>
          <t>P</t>
        </is>
      </c>
      <c r="I38" s="42" t="inlineStr">
        <is>
          <t>P</t>
        </is>
      </c>
      <c r="J38" s="42" t="inlineStr">
        <is>
          <t>P</t>
        </is>
      </c>
      <c r="K38" s="42" t="inlineStr">
        <is>
          <t>P</t>
        </is>
      </c>
      <c r="L38" s="42" t="inlineStr">
        <is>
          <t>P</t>
        </is>
      </c>
      <c r="M38" s="42" t="inlineStr">
        <is>
          <t>P</t>
        </is>
      </c>
      <c r="N38" s="43" t="inlineStr">
        <is>
          <t>P</t>
        </is>
      </c>
      <c r="O38" s="43" t="inlineStr">
        <is>
          <t>P</t>
        </is>
      </c>
      <c r="P38" s="42" t="inlineStr">
        <is>
          <t>P</t>
        </is>
      </c>
      <c r="Q38" s="42" t="inlineStr">
        <is>
          <t>P</t>
        </is>
      </c>
      <c r="R38" s="42" t="inlineStr">
        <is>
          <t>P</t>
        </is>
      </c>
      <c r="S38" s="42" t="inlineStr">
        <is>
          <t>P</t>
        </is>
      </c>
      <c r="T38" s="42" t="inlineStr">
        <is>
          <t>P</t>
        </is>
      </c>
      <c r="U38" s="43" t="n"/>
      <c r="V38" s="43" t="inlineStr">
        <is>
          <t>P</t>
        </is>
      </c>
      <c r="W38" s="42" t="inlineStr">
        <is>
          <t>P</t>
        </is>
      </c>
      <c r="X38" s="42" t="inlineStr">
        <is>
          <t>P</t>
        </is>
      </c>
      <c r="Y38" s="42" t="inlineStr">
        <is>
          <t>P</t>
        </is>
      </c>
      <c r="Z38" s="42" t="inlineStr">
        <is>
          <t>P</t>
        </is>
      </c>
      <c r="AA38" s="44" t="inlineStr">
        <is>
          <t>P</t>
        </is>
      </c>
      <c r="AB38" s="43" t="inlineStr">
        <is>
          <t>P</t>
        </is>
      </c>
      <c r="AC38" s="43" t="inlineStr">
        <is>
          <t>P</t>
        </is>
      </c>
      <c r="AD38" s="42" t="inlineStr">
        <is>
          <t>P</t>
        </is>
      </c>
      <c r="AE38" s="42" t="inlineStr">
        <is>
          <t>P</t>
        </is>
      </c>
      <c r="AF38" s="42" t="inlineStr">
        <is>
          <t>P</t>
        </is>
      </c>
      <c r="AG38" s="42" t="inlineStr">
        <is>
          <t>P</t>
        </is>
      </c>
      <c r="AH38" s="42" t="n"/>
      <c r="AI38" s="4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inlineStr">
        <is>
          <t>P</t>
        </is>
      </c>
      <c r="F39" s="44" t="inlineStr">
        <is>
          <t>P</t>
        </is>
      </c>
      <c r="G39" s="43" t="inlineStr">
        <is>
          <t>P</t>
        </is>
      </c>
      <c r="H39" s="43" t="inlineStr">
        <is>
          <t>P</t>
        </is>
      </c>
      <c r="I39" s="42" t="inlineStr">
        <is>
          <t>P</t>
        </is>
      </c>
      <c r="J39" s="42" t="inlineStr">
        <is>
          <t>P</t>
        </is>
      </c>
      <c r="K39" s="42" t="inlineStr">
        <is>
          <t>P</t>
        </is>
      </c>
      <c r="L39" s="42" t="inlineStr">
        <is>
          <t>P</t>
        </is>
      </c>
      <c r="M39" s="42" t="inlineStr">
        <is>
          <t>P</t>
        </is>
      </c>
      <c r="N39" s="43" t="inlineStr">
        <is>
          <t>P</t>
        </is>
      </c>
      <c r="O39" s="43" t="inlineStr">
        <is>
          <t>P</t>
        </is>
      </c>
      <c r="P39" s="42" t="inlineStr">
        <is>
          <t>P</t>
        </is>
      </c>
      <c r="Q39" s="42" t="inlineStr">
        <is>
          <t>P</t>
        </is>
      </c>
      <c r="R39" s="42" t="inlineStr">
        <is>
          <t>P</t>
        </is>
      </c>
      <c r="S39" s="42" t="inlineStr">
        <is>
          <t>P</t>
        </is>
      </c>
      <c r="T39" s="42" t="inlineStr">
        <is>
          <t>P</t>
        </is>
      </c>
      <c r="U39" s="43" t="inlineStr">
        <is>
          <t>P</t>
        </is>
      </c>
      <c r="V39" s="43" t="inlineStr">
        <is>
          <t>P</t>
        </is>
      </c>
      <c r="W39" s="42" t="inlineStr">
        <is>
          <t>P</t>
        </is>
      </c>
      <c r="X39" s="42" t="inlineStr">
        <is>
          <t>P</t>
        </is>
      </c>
      <c r="Y39" s="42" t="inlineStr">
        <is>
          <t>P</t>
        </is>
      </c>
      <c r="Z39" s="42" t="inlineStr">
        <is>
          <t>P</t>
        </is>
      </c>
      <c r="AA39" s="44" t="inlineStr">
        <is>
          <t>P</t>
        </is>
      </c>
      <c r="AB39" s="43" t="inlineStr">
        <is>
          <t>P</t>
        </is>
      </c>
      <c r="AC39" s="43" t="inlineStr">
        <is>
          <t>P</t>
        </is>
      </c>
      <c r="AD39" s="42" t="n"/>
      <c r="AE39" s="42" t="n"/>
      <c r="AF39" s="42" t="inlineStr">
        <is>
          <t>P</t>
        </is>
      </c>
      <c r="AG39" s="42" t="inlineStr">
        <is>
          <t>P</t>
        </is>
      </c>
      <c r="AH39" s="42" t="inlineStr">
        <is>
          <t>P</t>
        </is>
      </c>
      <c r="AI39" s="43" t="inlineStr">
        <is>
          <t>P</t>
        </is>
      </c>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inlineStr">
        <is>
          <t>P</t>
        </is>
      </c>
      <c r="F40" s="44" t="inlineStr">
        <is>
          <t>P</t>
        </is>
      </c>
      <c r="G40" s="43" t="inlineStr">
        <is>
          <t>P</t>
        </is>
      </c>
      <c r="H40" s="43" t="inlineStr">
        <is>
          <t>P</t>
        </is>
      </c>
      <c r="I40" s="42" t="inlineStr">
        <is>
          <t>P</t>
        </is>
      </c>
      <c r="J40" s="42" t="inlineStr">
        <is>
          <t>P</t>
        </is>
      </c>
      <c r="K40" s="42" t="inlineStr">
        <is>
          <t>P</t>
        </is>
      </c>
      <c r="L40" s="42" t="inlineStr">
        <is>
          <t>P</t>
        </is>
      </c>
      <c r="M40" s="42" t="inlineStr">
        <is>
          <t>P</t>
        </is>
      </c>
      <c r="N40" s="43" t="inlineStr">
        <is>
          <t>P</t>
        </is>
      </c>
      <c r="O40" s="43" t="inlineStr">
        <is>
          <t>P</t>
        </is>
      </c>
      <c r="P40" s="42" t="inlineStr">
        <is>
          <t>P</t>
        </is>
      </c>
      <c r="Q40" s="42" t="inlineStr">
        <is>
          <t>P</t>
        </is>
      </c>
      <c r="R40" s="42" t="inlineStr">
        <is>
          <t>P</t>
        </is>
      </c>
      <c r="S40" s="42" t="inlineStr">
        <is>
          <t>P</t>
        </is>
      </c>
      <c r="T40" s="42" t="inlineStr">
        <is>
          <t>P</t>
        </is>
      </c>
      <c r="U40" s="43" t="inlineStr">
        <is>
          <t>P</t>
        </is>
      </c>
      <c r="V40" s="43" t="inlineStr">
        <is>
          <t>P</t>
        </is>
      </c>
      <c r="W40" s="42" t="inlineStr">
        <is>
          <t>P</t>
        </is>
      </c>
      <c r="X40" s="42" t="inlineStr">
        <is>
          <t>P</t>
        </is>
      </c>
      <c r="Y40" s="42" t="inlineStr">
        <is>
          <t>P</t>
        </is>
      </c>
      <c r="Z40" s="42" t="inlineStr">
        <is>
          <t>P</t>
        </is>
      </c>
      <c r="AA40" s="44" t="inlineStr">
        <is>
          <t>P</t>
        </is>
      </c>
      <c r="AB40" s="43" t="inlineStr">
        <is>
          <t>P</t>
        </is>
      </c>
      <c r="AC40" s="43" t="inlineStr">
        <is>
          <t>P</t>
        </is>
      </c>
      <c r="AD40" s="42" t="inlineStr">
        <is>
          <t>P</t>
        </is>
      </c>
      <c r="AE40" s="42" t="inlineStr">
        <is>
          <t>P</t>
        </is>
      </c>
      <c r="AF40" s="42" t="n"/>
      <c r="AG40" s="42" t="n"/>
      <c r="AH40" s="42" t="n"/>
      <c r="AI40" s="4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AZ40" t="n">
        <v>1</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inlineStr">
        <is>
          <t>P</t>
        </is>
      </c>
      <c r="F41" s="44" t="inlineStr">
        <is>
          <t>P</t>
        </is>
      </c>
      <c r="G41" s="43" t="inlineStr">
        <is>
          <t>P</t>
        </is>
      </c>
      <c r="H41" s="43" t="inlineStr">
        <is>
          <t>P</t>
        </is>
      </c>
      <c r="I41" s="42" t="inlineStr">
        <is>
          <t>P</t>
        </is>
      </c>
      <c r="J41" s="42" t="inlineStr">
        <is>
          <t>P</t>
        </is>
      </c>
      <c r="K41" s="42" t="inlineStr">
        <is>
          <t>P</t>
        </is>
      </c>
      <c r="L41" s="42" t="inlineStr">
        <is>
          <t>P</t>
        </is>
      </c>
      <c r="M41" s="42" t="inlineStr">
        <is>
          <t>P</t>
        </is>
      </c>
      <c r="N41" s="43" t="inlineStr">
        <is>
          <t>P</t>
        </is>
      </c>
      <c r="O41" s="43" t="inlineStr">
        <is>
          <t>P</t>
        </is>
      </c>
      <c r="P41" s="42" t="inlineStr">
        <is>
          <t>P</t>
        </is>
      </c>
      <c r="Q41" s="42" t="inlineStr">
        <is>
          <t>P</t>
        </is>
      </c>
      <c r="R41" s="42" t="inlineStr">
        <is>
          <t>P</t>
        </is>
      </c>
      <c r="S41" s="42" t="inlineStr">
        <is>
          <t>P</t>
        </is>
      </c>
      <c r="T41" s="42" t="inlineStr">
        <is>
          <t>P</t>
        </is>
      </c>
      <c r="U41" s="43" t="inlineStr">
        <is>
          <t>P</t>
        </is>
      </c>
      <c r="V41" s="43" t="inlineStr">
        <is>
          <t>P</t>
        </is>
      </c>
      <c r="W41" s="42" t="inlineStr">
        <is>
          <t>P</t>
        </is>
      </c>
      <c r="X41" s="42" t="inlineStr">
        <is>
          <t>P</t>
        </is>
      </c>
      <c r="Y41" s="42" t="n"/>
      <c r="Z41" s="42" t="inlineStr">
        <is>
          <t>P</t>
        </is>
      </c>
      <c r="AA41" s="44" t="inlineStr">
        <is>
          <t>P</t>
        </is>
      </c>
      <c r="AB41" s="43" t="inlineStr">
        <is>
          <t>P</t>
        </is>
      </c>
      <c r="AC41" s="43" t="inlineStr">
        <is>
          <t>P</t>
        </is>
      </c>
      <c r="AD41" s="42" t="inlineStr">
        <is>
          <t>P</t>
        </is>
      </c>
      <c r="AE41" s="42" t="inlineStr">
        <is>
          <t>P</t>
        </is>
      </c>
      <c r="AF41" s="42" t="inlineStr">
        <is>
          <t>P</t>
        </is>
      </c>
      <c r="AG41" s="42" t="inlineStr">
        <is>
          <t>P</t>
        </is>
      </c>
      <c r="AH41" s="42" t="inlineStr">
        <is>
          <t>P</t>
        </is>
      </c>
      <c r="AI41" s="43" t="inlineStr">
        <is>
          <t>P</t>
        </is>
      </c>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inlineStr">
        <is>
          <t>P</t>
        </is>
      </c>
      <c r="F42" s="44" t="inlineStr">
        <is>
          <t>P</t>
        </is>
      </c>
      <c r="G42" s="43" t="inlineStr">
        <is>
          <t>P</t>
        </is>
      </c>
      <c r="H42" s="43" t="inlineStr">
        <is>
          <t>P</t>
        </is>
      </c>
      <c r="I42" s="42" t="inlineStr">
        <is>
          <t>P</t>
        </is>
      </c>
      <c r="J42" s="42" t="inlineStr">
        <is>
          <t>P</t>
        </is>
      </c>
      <c r="K42" s="42" t="inlineStr">
        <is>
          <t>P</t>
        </is>
      </c>
      <c r="L42" s="42" t="inlineStr">
        <is>
          <t>د</t>
        </is>
      </c>
      <c r="M42" s="42" t="inlineStr">
        <is>
          <t>P</t>
        </is>
      </c>
      <c r="N42" s="43" t="inlineStr">
        <is>
          <t>P</t>
        </is>
      </c>
      <c r="O42" s="43" t="inlineStr">
        <is>
          <t>P</t>
        </is>
      </c>
      <c r="P42" s="42" t="inlineStr">
        <is>
          <t>P</t>
        </is>
      </c>
      <c r="Q42" s="42" t="inlineStr">
        <is>
          <t>P</t>
        </is>
      </c>
      <c r="R42" s="42" t="inlineStr">
        <is>
          <t>P</t>
        </is>
      </c>
      <c r="S42" s="42" t="inlineStr">
        <is>
          <t>P</t>
        </is>
      </c>
      <c r="T42" s="42" t="inlineStr">
        <is>
          <t>P</t>
        </is>
      </c>
      <c r="U42" s="43" t="inlineStr">
        <is>
          <t>P</t>
        </is>
      </c>
      <c r="V42" s="43" t="inlineStr">
        <is>
          <t>P</t>
        </is>
      </c>
      <c r="W42" s="42" t="inlineStr">
        <is>
          <t>P</t>
        </is>
      </c>
      <c r="X42" s="42" t="inlineStr">
        <is>
          <t>P</t>
        </is>
      </c>
      <c r="Y42" s="42" t="inlineStr">
        <is>
          <t>P</t>
        </is>
      </c>
      <c r="Z42" s="42" t="inlineStr">
        <is>
          <t>P</t>
        </is>
      </c>
      <c r="AA42" s="44" t="inlineStr">
        <is>
          <t>P</t>
        </is>
      </c>
      <c r="AB42" s="43" t="n"/>
      <c r="AC42" s="43" t="n"/>
      <c r="AD42" s="42" t="inlineStr">
        <is>
          <t>P</t>
        </is>
      </c>
      <c r="AE42" s="42" t="inlineStr">
        <is>
          <t>P</t>
        </is>
      </c>
      <c r="AF42" s="42" t="inlineStr">
        <is>
          <t>P</t>
        </is>
      </c>
      <c r="AG42" s="42" t="inlineStr">
        <is>
          <t>P</t>
        </is>
      </c>
      <c r="AH42" s="42" t="inlineStr">
        <is>
          <t>P</t>
        </is>
      </c>
      <c r="AI42" s="43" t="inlineStr">
        <is>
          <t>P</t>
        </is>
      </c>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inlineStr">
        <is>
          <t>P</t>
        </is>
      </c>
      <c r="F43" s="44" t="inlineStr">
        <is>
          <t>P</t>
        </is>
      </c>
      <c r="G43" s="43" t="inlineStr">
        <is>
          <t>P</t>
        </is>
      </c>
      <c r="H43" s="43" t="inlineStr">
        <is>
          <t>P</t>
        </is>
      </c>
      <c r="I43" s="42" t="inlineStr">
        <is>
          <t>P</t>
        </is>
      </c>
      <c r="J43" s="42" t="inlineStr">
        <is>
          <t>P</t>
        </is>
      </c>
      <c r="K43" s="42" t="inlineStr">
        <is>
          <t>P</t>
        </is>
      </c>
      <c r="L43" s="42" t="n"/>
      <c r="M43" s="42" t="n"/>
      <c r="N43" s="43" t="n"/>
      <c r="O43" s="43" t="inlineStr">
        <is>
          <t>P</t>
        </is>
      </c>
      <c r="P43" s="42" t="inlineStr">
        <is>
          <t>P</t>
        </is>
      </c>
      <c r="Q43" s="42" t="inlineStr">
        <is>
          <t>P</t>
        </is>
      </c>
      <c r="R43" s="42" t="inlineStr">
        <is>
          <t>P</t>
        </is>
      </c>
      <c r="S43" s="42" t="inlineStr">
        <is>
          <t>P</t>
        </is>
      </c>
      <c r="T43" s="42" t="inlineStr">
        <is>
          <t>P</t>
        </is>
      </c>
      <c r="U43" s="43" t="inlineStr">
        <is>
          <t>P</t>
        </is>
      </c>
      <c r="V43" s="43" t="inlineStr">
        <is>
          <t>P</t>
        </is>
      </c>
      <c r="W43" s="42" t="inlineStr">
        <is>
          <t>P</t>
        </is>
      </c>
      <c r="X43" s="42" t="inlineStr">
        <is>
          <t>P</t>
        </is>
      </c>
      <c r="Y43" s="42" t="n"/>
      <c r="Z43" s="42" t="inlineStr">
        <is>
          <t>P</t>
        </is>
      </c>
      <c r="AA43" s="44" t="inlineStr">
        <is>
          <t>P</t>
        </is>
      </c>
      <c r="AB43" s="43" t="inlineStr">
        <is>
          <t>P</t>
        </is>
      </c>
      <c r="AC43" s="43" t="inlineStr">
        <is>
          <t>P</t>
        </is>
      </c>
      <c r="AD43" s="42" t="inlineStr">
        <is>
          <t>P</t>
        </is>
      </c>
      <c r="AE43" s="42" t="inlineStr">
        <is>
          <t>P</t>
        </is>
      </c>
      <c r="AF43" s="42" t="inlineStr">
        <is>
          <t>P</t>
        </is>
      </c>
      <c r="AG43" s="42" t="inlineStr">
        <is>
          <t>P</t>
        </is>
      </c>
      <c r="AH43" s="42" t="inlineStr">
        <is>
          <t>P</t>
        </is>
      </c>
      <c r="AI43" s="43" t="inlineStr">
        <is>
          <t>P</t>
        </is>
      </c>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inlineStr">
        <is>
          <t>P</t>
        </is>
      </c>
      <c r="F44" s="44" t="inlineStr">
        <is>
          <t>P</t>
        </is>
      </c>
      <c r="G44" s="43" t="inlineStr">
        <is>
          <t>P</t>
        </is>
      </c>
      <c r="H44" s="43" t="inlineStr">
        <is>
          <t>P</t>
        </is>
      </c>
      <c r="I44" s="42" t="inlineStr">
        <is>
          <t>P</t>
        </is>
      </c>
      <c r="J44" s="42" t="inlineStr">
        <is>
          <t>P</t>
        </is>
      </c>
      <c r="K44" s="42" t="inlineStr">
        <is>
          <t>P</t>
        </is>
      </c>
      <c r="L44" s="42" t="inlineStr">
        <is>
          <t>P</t>
        </is>
      </c>
      <c r="M44" s="42" t="inlineStr">
        <is>
          <t>P</t>
        </is>
      </c>
      <c r="N44" s="43" t="inlineStr">
        <is>
          <t>P</t>
        </is>
      </c>
      <c r="O44" s="43" t="inlineStr">
        <is>
          <t>P</t>
        </is>
      </c>
      <c r="P44" s="42" t="inlineStr">
        <is>
          <t>P</t>
        </is>
      </c>
      <c r="Q44" s="42" t="inlineStr">
        <is>
          <t>P</t>
        </is>
      </c>
      <c r="R44" s="42" t="n"/>
      <c r="S44" s="42" t="inlineStr">
        <is>
          <t>P</t>
        </is>
      </c>
      <c r="T44" s="42" t="inlineStr">
        <is>
          <t>P</t>
        </is>
      </c>
      <c r="U44" s="43" t="inlineStr">
        <is>
          <t>P</t>
        </is>
      </c>
      <c r="V44" s="43" t="inlineStr">
        <is>
          <t>P</t>
        </is>
      </c>
      <c r="W44" s="42" t="inlineStr">
        <is>
          <t>P</t>
        </is>
      </c>
      <c r="X44" s="42" t="inlineStr">
        <is>
          <t>P</t>
        </is>
      </c>
      <c r="Y44" s="42" t="inlineStr">
        <is>
          <t>P</t>
        </is>
      </c>
      <c r="Z44" s="42" t="inlineStr">
        <is>
          <t>P</t>
        </is>
      </c>
      <c r="AA44" s="44" t="inlineStr">
        <is>
          <t>P</t>
        </is>
      </c>
      <c r="AB44" s="43" t="inlineStr">
        <is>
          <t>P</t>
        </is>
      </c>
      <c r="AC44" s="43" t="inlineStr">
        <is>
          <t>P</t>
        </is>
      </c>
      <c r="AD44" s="42" t="inlineStr">
        <is>
          <t>P</t>
        </is>
      </c>
      <c r="AE44" s="42" t="inlineStr">
        <is>
          <t>P</t>
        </is>
      </c>
      <c r="AF44" s="42" t="inlineStr">
        <is>
          <t>P</t>
        </is>
      </c>
      <c r="AG44" s="42" t="inlineStr">
        <is>
          <t>P</t>
        </is>
      </c>
      <c r="AH44" s="42" t="inlineStr">
        <is>
          <t>P</t>
        </is>
      </c>
      <c r="AI44" s="43" t="inlineStr">
        <is>
          <t>P</t>
        </is>
      </c>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inlineStr">
        <is>
          <t>P</t>
        </is>
      </c>
      <c r="F45" s="44" t="inlineStr">
        <is>
          <t>P</t>
        </is>
      </c>
      <c r="G45" s="43" t="inlineStr">
        <is>
          <t>P</t>
        </is>
      </c>
      <c r="H45" s="43" t="inlineStr">
        <is>
          <t>P</t>
        </is>
      </c>
      <c r="I45" s="42" t="inlineStr">
        <is>
          <t>P</t>
        </is>
      </c>
      <c r="J45" s="42" t="inlineStr">
        <is>
          <t>P</t>
        </is>
      </c>
      <c r="K45" s="42" t="inlineStr">
        <is>
          <t>P</t>
        </is>
      </c>
      <c r="L45" s="42" t="inlineStr">
        <is>
          <t>P</t>
        </is>
      </c>
      <c r="M45" s="42" t="inlineStr">
        <is>
          <t>P</t>
        </is>
      </c>
      <c r="N45" s="43" t="inlineStr">
        <is>
          <t>P</t>
        </is>
      </c>
      <c r="O45" s="43" t="inlineStr">
        <is>
          <t>P</t>
        </is>
      </c>
      <c r="P45" s="42" t="inlineStr">
        <is>
          <t>P</t>
        </is>
      </c>
      <c r="Q45" s="42" t="inlineStr">
        <is>
          <t>P</t>
        </is>
      </c>
      <c r="R45" s="42" t="inlineStr">
        <is>
          <t>P</t>
        </is>
      </c>
      <c r="S45" s="42" t="inlineStr">
        <is>
          <t>P</t>
        </is>
      </c>
      <c r="T45" s="42" t="inlineStr">
        <is>
          <t>P</t>
        </is>
      </c>
      <c r="U45" s="43" t="inlineStr">
        <is>
          <t>P</t>
        </is>
      </c>
      <c r="V45" s="43" t="inlineStr">
        <is>
          <t>P</t>
        </is>
      </c>
      <c r="W45" s="42" t="inlineStr">
        <is>
          <t>P</t>
        </is>
      </c>
      <c r="X45" s="42" t="inlineStr">
        <is>
          <t>P</t>
        </is>
      </c>
      <c r="Y45" s="42" t="inlineStr">
        <is>
          <t>P</t>
        </is>
      </c>
      <c r="Z45" s="42" t="inlineStr">
        <is>
          <t>P</t>
        </is>
      </c>
      <c r="AA45" s="44" t="inlineStr">
        <is>
          <t>P</t>
        </is>
      </c>
      <c r="AB45" s="43" t="inlineStr">
        <is>
          <t>P</t>
        </is>
      </c>
      <c r="AC45" s="43" t="inlineStr">
        <is>
          <t>P</t>
        </is>
      </c>
      <c r="AD45" s="42" t="inlineStr">
        <is>
          <t>P</t>
        </is>
      </c>
      <c r="AE45" s="42" t="inlineStr">
        <is>
          <t>P</t>
        </is>
      </c>
      <c r="AF45" s="42" t="inlineStr">
        <is>
          <t>P</t>
        </is>
      </c>
      <c r="AG45" s="42" t="inlineStr">
        <is>
          <t>P</t>
        </is>
      </c>
      <c r="AH45" s="42" t="inlineStr">
        <is>
          <t>P</t>
        </is>
      </c>
      <c r="AI45" s="43" t="inlineStr">
        <is>
          <t>P</t>
        </is>
      </c>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inlineStr">
        <is>
          <t>P</t>
        </is>
      </c>
      <c r="F46" s="44" t="inlineStr">
        <is>
          <t>P</t>
        </is>
      </c>
      <c r="G46" s="43" t="inlineStr">
        <is>
          <t>P</t>
        </is>
      </c>
      <c r="H46" s="43" t="inlineStr">
        <is>
          <t>P</t>
        </is>
      </c>
      <c r="I46" s="42" t="inlineStr">
        <is>
          <t>P</t>
        </is>
      </c>
      <c r="J46" s="42" t="inlineStr">
        <is>
          <t>P</t>
        </is>
      </c>
      <c r="K46" s="42" t="inlineStr">
        <is>
          <t>P</t>
        </is>
      </c>
      <c r="L46" s="42" t="inlineStr">
        <is>
          <t>P</t>
        </is>
      </c>
      <c r="M46" s="42" t="inlineStr">
        <is>
          <t>P</t>
        </is>
      </c>
      <c r="N46" s="43" t="n"/>
      <c r="O46" s="43" t="inlineStr">
        <is>
          <t>P</t>
        </is>
      </c>
      <c r="P46" s="42" t="inlineStr">
        <is>
          <t>P</t>
        </is>
      </c>
      <c r="Q46" s="42" t="inlineStr">
        <is>
          <t>P</t>
        </is>
      </c>
      <c r="R46" s="42" t="inlineStr">
        <is>
          <t>P</t>
        </is>
      </c>
      <c r="S46" s="42" t="inlineStr">
        <is>
          <t>P</t>
        </is>
      </c>
      <c r="T46" s="42" t="inlineStr">
        <is>
          <t>P</t>
        </is>
      </c>
      <c r="U46" s="43" t="n"/>
      <c r="V46" s="43" t="inlineStr">
        <is>
          <t>P</t>
        </is>
      </c>
      <c r="W46" s="42" t="inlineStr">
        <is>
          <t>P</t>
        </is>
      </c>
      <c r="X46" s="42" t="inlineStr">
        <is>
          <t>P</t>
        </is>
      </c>
      <c r="Y46" s="42" t="inlineStr">
        <is>
          <t>P</t>
        </is>
      </c>
      <c r="Z46" s="42" t="inlineStr">
        <is>
          <t>P</t>
        </is>
      </c>
      <c r="AA46" s="44" t="inlineStr">
        <is>
          <t>P</t>
        </is>
      </c>
      <c r="AB46" s="43" t="n"/>
      <c r="AC46" s="43" t="inlineStr">
        <is>
          <t>P</t>
        </is>
      </c>
      <c r="AD46" s="42" t="inlineStr">
        <is>
          <t>P</t>
        </is>
      </c>
      <c r="AE46" s="42" t="inlineStr">
        <is>
          <t>P</t>
        </is>
      </c>
      <c r="AF46" s="42" t="inlineStr">
        <is>
          <t>P</t>
        </is>
      </c>
      <c r="AG46" s="42" t="inlineStr">
        <is>
          <t>P</t>
        </is>
      </c>
      <c r="AH46" s="42" t="inlineStr">
        <is>
          <t>P</t>
        </is>
      </c>
      <c r="AI46" s="4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inlineStr">
        <is>
          <t>P</t>
        </is>
      </c>
      <c r="F47" s="44" t="inlineStr">
        <is>
          <t>P</t>
        </is>
      </c>
      <c r="G47" s="43" t="inlineStr">
        <is>
          <t>P</t>
        </is>
      </c>
      <c r="H47" s="43" t="inlineStr">
        <is>
          <t>P</t>
        </is>
      </c>
      <c r="I47" s="42" t="inlineStr">
        <is>
          <t>P</t>
        </is>
      </c>
      <c r="J47" s="42" t="inlineStr">
        <is>
          <t>P</t>
        </is>
      </c>
      <c r="K47" s="42" t="inlineStr">
        <is>
          <t>P</t>
        </is>
      </c>
      <c r="L47" s="42" t="inlineStr">
        <is>
          <t>P</t>
        </is>
      </c>
      <c r="M47" s="42" t="inlineStr">
        <is>
          <t>P</t>
        </is>
      </c>
      <c r="N47" s="43" t="inlineStr">
        <is>
          <t>P</t>
        </is>
      </c>
      <c r="O47" s="43" t="inlineStr">
        <is>
          <t>P</t>
        </is>
      </c>
      <c r="P47" s="42" t="inlineStr">
        <is>
          <t>P</t>
        </is>
      </c>
      <c r="Q47" s="42" t="inlineStr">
        <is>
          <t>P</t>
        </is>
      </c>
      <c r="R47" s="42" t="inlineStr">
        <is>
          <t>P</t>
        </is>
      </c>
      <c r="S47" s="42" t="inlineStr">
        <is>
          <t>P</t>
        </is>
      </c>
      <c r="T47" s="42" t="inlineStr">
        <is>
          <t>P</t>
        </is>
      </c>
      <c r="U47" s="43" t="inlineStr">
        <is>
          <t>P</t>
        </is>
      </c>
      <c r="V47" s="43" t="n"/>
      <c r="W47" s="42" t="n"/>
      <c r="X47" s="42" t="inlineStr">
        <is>
          <t>P</t>
        </is>
      </c>
      <c r="Y47" s="42" t="n"/>
      <c r="Z47" s="42" t="inlineStr">
        <is>
          <t>P</t>
        </is>
      </c>
      <c r="AA47" s="44" t="inlineStr">
        <is>
          <t>P</t>
        </is>
      </c>
      <c r="AB47" s="43" t="inlineStr">
        <is>
          <t>P</t>
        </is>
      </c>
      <c r="AC47" s="43" t="n"/>
      <c r="AD47" s="42" t="inlineStr">
        <is>
          <t>P</t>
        </is>
      </c>
      <c r="AE47" s="42" t="inlineStr">
        <is>
          <t>P</t>
        </is>
      </c>
      <c r="AF47" s="42" t="inlineStr">
        <is>
          <t>P</t>
        </is>
      </c>
      <c r="AG47" s="42" t="inlineStr">
        <is>
          <t>P</t>
        </is>
      </c>
      <c r="AH47" s="42" t="inlineStr">
        <is>
          <t>P</t>
        </is>
      </c>
      <c r="AI47" s="43" t="inlineStr">
        <is>
          <t>P</t>
        </is>
      </c>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AZ47" t="n">
        <v>0.5</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inlineStr">
        <is>
          <t>P</t>
        </is>
      </c>
      <c r="F48" s="44" t="inlineStr">
        <is>
          <t>P</t>
        </is>
      </c>
      <c r="G48" s="43" t="n"/>
      <c r="H48" s="43" t="n"/>
      <c r="I48" s="42" t="inlineStr">
        <is>
          <t>P</t>
        </is>
      </c>
      <c r="J48" s="42" t="inlineStr">
        <is>
          <t>P</t>
        </is>
      </c>
      <c r="K48" s="42" t="inlineStr">
        <is>
          <t>P</t>
        </is>
      </c>
      <c r="L48" s="42" t="inlineStr">
        <is>
          <t>P</t>
        </is>
      </c>
      <c r="M48" s="42" t="inlineStr">
        <is>
          <t>P</t>
        </is>
      </c>
      <c r="N48" s="43" t="inlineStr">
        <is>
          <t>P</t>
        </is>
      </c>
      <c r="O48" s="43" t="inlineStr">
        <is>
          <t>P</t>
        </is>
      </c>
      <c r="P48" s="42" t="inlineStr">
        <is>
          <t>P</t>
        </is>
      </c>
      <c r="Q48" s="42" t="n"/>
      <c r="R48" s="42" t="inlineStr">
        <is>
          <t>P</t>
        </is>
      </c>
      <c r="S48" s="42" t="inlineStr">
        <is>
          <t>P</t>
        </is>
      </c>
      <c r="T48" s="42" t="inlineStr">
        <is>
          <t>P</t>
        </is>
      </c>
      <c r="U48" s="43" t="inlineStr">
        <is>
          <t>P</t>
        </is>
      </c>
      <c r="V48" s="43" t="inlineStr">
        <is>
          <t>P</t>
        </is>
      </c>
      <c r="W48" s="42" t="inlineStr">
        <is>
          <t>P</t>
        </is>
      </c>
      <c r="X48" s="42" t="inlineStr">
        <is>
          <t>P</t>
        </is>
      </c>
      <c r="Y48" s="42" t="inlineStr">
        <is>
          <t>P</t>
        </is>
      </c>
      <c r="Z48" s="42" t="inlineStr">
        <is>
          <t>P</t>
        </is>
      </c>
      <c r="AA48" s="44" t="inlineStr">
        <is>
          <t>P</t>
        </is>
      </c>
      <c r="AB48" s="43" t="inlineStr">
        <is>
          <t>P</t>
        </is>
      </c>
      <c r="AC48" s="43" t="inlineStr">
        <is>
          <t>P</t>
        </is>
      </c>
      <c r="AD48" s="42" t="inlineStr">
        <is>
          <t>P</t>
        </is>
      </c>
      <c r="AE48" s="42" t="inlineStr">
        <is>
          <t>P</t>
        </is>
      </c>
      <c r="AF48" s="42" t="inlineStr">
        <is>
          <t>P</t>
        </is>
      </c>
      <c r="AG48" s="42" t="inlineStr">
        <is>
          <t>P</t>
        </is>
      </c>
      <c r="AH48" s="42" t="n"/>
      <c r="AI48" s="43" t="inlineStr">
        <is>
          <t>P</t>
        </is>
      </c>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inlineStr">
        <is>
          <t>P</t>
        </is>
      </c>
      <c r="F49" s="44" t="inlineStr">
        <is>
          <t>P</t>
        </is>
      </c>
      <c r="G49" s="43" t="inlineStr">
        <is>
          <t>غ</t>
        </is>
      </c>
      <c r="H49" s="43" t="inlineStr">
        <is>
          <t>غ</t>
        </is>
      </c>
      <c r="I49" s="42" t="inlineStr">
        <is>
          <t>غ</t>
        </is>
      </c>
      <c r="J49" s="42" t="inlineStr">
        <is>
          <t>غ</t>
        </is>
      </c>
      <c r="K49" s="42" t="inlineStr">
        <is>
          <t>غ</t>
        </is>
      </c>
      <c r="L49" s="42" t="inlineStr">
        <is>
          <t>غ</t>
        </is>
      </c>
      <c r="M49" s="42" t="inlineStr">
        <is>
          <t>غ</t>
        </is>
      </c>
      <c r="N49" s="43" t="inlineStr">
        <is>
          <t>غ</t>
        </is>
      </c>
      <c r="O49" s="43" t="inlineStr">
        <is>
          <t>غ</t>
        </is>
      </c>
      <c r="P49" s="42" t="inlineStr">
        <is>
          <t>غ</t>
        </is>
      </c>
      <c r="Q49" s="42" t="inlineStr">
        <is>
          <t>غ</t>
        </is>
      </c>
      <c r="R49" s="42" t="inlineStr">
        <is>
          <t>غ</t>
        </is>
      </c>
      <c r="S49" s="42" t="inlineStr">
        <is>
          <t>غ</t>
        </is>
      </c>
      <c r="T49" s="42" t="inlineStr">
        <is>
          <t>غ</t>
        </is>
      </c>
      <c r="U49" s="43" t="inlineStr">
        <is>
          <t>غ</t>
        </is>
      </c>
      <c r="V49" s="43" t="inlineStr">
        <is>
          <t>غ</t>
        </is>
      </c>
      <c r="W49" s="42" t="inlineStr">
        <is>
          <t>غ</t>
        </is>
      </c>
      <c r="X49" s="42" t="inlineStr">
        <is>
          <t>غ</t>
        </is>
      </c>
      <c r="Y49" s="42" t="inlineStr">
        <is>
          <t>غ</t>
        </is>
      </c>
      <c r="Z49" s="42" t="inlineStr">
        <is>
          <t>غ</t>
        </is>
      </c>
      <c r="AA49" s="44" t="inlineStr">
        <is>
          <t>غ</t>
        </is>
      </c>
      <c r="AB49" s="43" t="inlineStr">
        <is>
          <t>غ</t>
        </is>
      </c>
      <c r="AC49" s="43" t="inlineStr">
        <is>
          <t>غ</t>
        </is>
      </c>
      <c r="AD49" s="42" t="inlineStr">
        <is>
          <t>غ</t>
        </is>
      </c>
      <c r="AE49" s="42" t="inlineStr">
        <is>
          <t>غ</t>
        </is>
      </c>
      <c r="AF49" s="42" t="inlineStr">
        <is>
          <t>غ</t>
        </is>
      </c>
      <c r="AG49" s="42" t="inlineStr">
        <is>
          <t>غ</t>
        </is>
      </c>
      <c r="AH49" s="42" t="inlineStr">
        <is>
          <t>غ</t>
        </is>
      </c>
      <c r="AI49" s="43" t="inlineStr">
        <is>
          <t>غ</t>
        </is>
      </c>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AZ49" t="n">
        <v>1</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inlineStr">
        <is>
          <t>P</t>
        </is>
      </c>
      <c r="F50" s="44" t="inlineStr">
        <is>
          <t>P</t>
        </is>
      </c>
      <c r="G50" s="43" t="inlineStr">
        <is>
          <t>P</t>
        </is>
      </c>
      <c r="H50" s="43" t="inlineStr">
        <is>
          <t>P</t>
        </is>
      </c>
      <c r="I50" s="42" t="inlineStr">
        <is>
          <t>P</t>
        </is>
      </c>
      <c r="J50" s="42" t="inlineStr">
        <is>
          <t>P</t>
        </is>
      </c>
      <c r="K50" s="42" t="n"/>
      <c r="L50" s="42" t="inlineStr">
        <is>
          <t>P</t>
        </is>
      </c>
      <c r="M50" s="42" t="inlineStr">
        <is>
          <t>P</t>
        </is>
      </c>
      <c r="N50" s="43" t="inlineStr">
        <is>
          <t>P</t>
        </is>
      </c>
      <c r="O50" s="43" t="inlineStr">
        <is>
          <t>P</t>
        </is>
      </c>
      <c r="P50" s="42" t="inlineStr">
        <is>
          <t>P</t>
        </is>
      </c>
      <c r="Q50" s="42" t="inlineStr">
        <is>
          <t>P</t>
        </is>
      </c>
      <c r="R50" s="42" t="n"/>
      <c r="S50" s="42" t="inlineStr">
        <is>
          <t>P</t>
        </is>
      </c>
      <c r="T50" s="42" t="inlineStr">
        <is>
          <t>P</t>
        </is>
      </c>
      <c r="U50" s="43" t="inlineStr">
        <is>
          <t>P</t>
        </is>
      </c>
      <c r="V50" s="43" t="inlineStr">
        <is>
          <t>P</t>
        </is>
      </c>
      <c r="W50" s="42" t="inlineStr">
        <is>
          <t>P</t>
        </is>
      </c>
      <c r="X50" s="42" t="inlineStr">
        <is>
          <t>P</t>
        </is>
      </c>
      <c r="Y50" s="42" t="n"/>
      <c r="Z50" s="42" t="inlineStr">
        <is>
          <t>P</t>
        </is>
      </c>
      <c r="AA50" s="44" t="inlineStr">
        <is>
          <t>P</t>
        </is>
      </c>
      <c r="AB50" s="43" t="inlineStr">
        <is>
          <t>P</t>
        </is>
      </c>
      <c r="AC50" s="43" t="inlineStr">
        <is>
          <t>م</t>
        </is>
      </c>
      <c r="AD50" s="42" t="n"/>
      <c r="AE50" s="42" t="n"/>
      <c r="AF50" s="42" t="n"/>
      <c r="AG50" s="42" t="n"/>
      <c r="AH50" s="42" t="n"/>
      <c r="AI50" s="4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S50" t="n">
        <v>27</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inlineStr">
        <is>
          <t>P</t>
        </is>
      </c>
      <c r="F51" s="44" t="inlineStr">
        <is>
          <t>P</t>
        </is>
      </c>
      <c r="G51" s="43" t="n"/>
      <c r="H51" s="43" t="inlineStr">
        <is>
          <t>P</t>
        </is>
      </c>
      <c r="I51" s="42" t="inlineStr">
        <is>
          <t>P</t>
        </is>
      </c>
      <c r="J51" s="42" t="inlineStr">
        <is>
          <t>P</t>
        </is>
      </c>
      <c r="K51" s="42" t="inlineStr">
        <is>
          <t>P</t>
        </is>
      </c>
      <c r="L51" s="42" t="inlineStr">
        <is>
          <t>P</t>
        </is>
      </c>
      <c r="M51" s="42" t="inlineStr">
        <is>
          <t>P</t>
        </is>
      </c>
      <c r="N51" s="43" t="inlineStr">
        <is>
          <t>P</t>
        </is>
      </c>
      <c r="O51" s="43" t="inlineStr">
        <is>
          <t>P</t>
        </is>
      </c>
      <c r="P51" s="42" t="n"/>
      <c r="Q51" s="42" t="inlineStr">
        <is>
          <t>P</t>
        </is>
      </c>
      <c r="R51" s="42" t="inlineStr">
        <is>
          <t>P</t>
        </is>
      </c>
      <c r="S51" s="42" t="inlineStr">
        <is>
          <t>P</t>
        </is>
      </c>
      <c r="T51" s="42" t="inlineStr">
        <is>
          <t>P</t>
        </is>
      </c>
      <c r="U51" s="43" t="inlineStr">
        <is>
          <t>P</t>
        </is>
      </c>
      <c r="V51" s="43" t="inlineStr">
        <is>
          <t>P</t>
        </is>
      </c>
      <c r="W51" s="42" t="inlineStr">
        <is>
          <t>P</t>
        </is>
      </c>
      <c r="X51" s="42" t="inlineStr">
        <is>
          <t>P</t>
        </is>
      </c>
      <c r="Y51" s="42" t="inlineStr">
        <is>
          <t>P</t>
        </is>
      </c>
      <c r="Z51" s="42" t="inlineStr">
        <is>
          <t>P</t>
        </is>
      </c>
      <c r="AA51" s="44" t="n"/>
      <c r="AB51" s="43" t="inlineStr">
        <is>
          <t>P</t>
        </is>
      </c>
      <c r="AC51" s="43" t="inlineStr">
        <is>
          <t>P</t>
        </is>
      </c>
      <c r="AD51" s="42" t="inlineStr">
        <is>
          <t>P</t>
        </is>
      </c>
      <c r="AE51" s="42" t="inlineStr">
        <is>
          <t>P</t>
        </is>
      </c>
      <c r="AF51" s="42" t="inlineStr">
        <is>
          <t>غ</t>
        </is>
      </c>
      <c r="AG51" s="42" t="inlineStr">
        <is>
          <t>P</t>
        </is>
      </c>
      <c r="AH51" s="42" t="inlineStr">
        <is>
          <t>P</t>
        </is>
      </c>
      <c r="AI51" s="43" t="inlineStr">
        <is>
          <t>P</t>
        </is>
      </c>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AZ51" t="n">
        <v>1.5</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inlineStr">
        <is>
          <t>P</t>
        </is>
      </c>
      <c r="F52" s="44" t="inlineStr">
        <is>
          <t>P</t>
        </is>
      </c>
      <c r="G52" s="43" t="inlineStr">
        <is>
          <t>P</t>
        </is>
      </c>
      <c r="H52" s="43" t="inlineStr">
        <is>
          <t>P</t>
        </is>
      </c>
      <c r="I52" s="42" t="inlineStr">
        <is>
          <t>P</t>
        </is>
      </c>
      <c r="J52" s="42" t="inlineStr">
        <is>
          <t>P</t>
        </is>
      </c>
      <c r="K52" s="42" t="inlineStr">
        <is>
          <t>P</t>
        </is>
      </c>
      <c r="L52" s="42" t="inlineStr">
        <is>
          <t>P</t>
        </is>
      </c>
      <c r="M52" s="42" t="inlineStr">
        <is>
          <t>P</t>
        </is>
      </c>
      <c r="N52" s="43" t="inlineStr">
        <is>
          <t>P</t>
        </is>
      </c>
      <c r="O52" s="43" t="inlineStr">
        <is>
          <t>P</t>
        </is>
      </c>
      <c r="P52" s="42" t="inlineStr">
        <is>
          <t>P</t>
        </is>
      </c>
      <c r="Q52" s="42" t="inlineStr">
        <is>
          <t>P</t>
        </is>
      </c>
      <c r="R52" s="42" t="inlineStr">
        <is>
          <t>P</t>
        </is>
      </c>
      <c r="S52" s="42" t="inlineStr">
        <is>
          <t>P</t>
        </is>
      </c>
      <c r="T52" s="42" t="inlineStr">
        <is>
          <t>P</t>
        </is>
      </c>
      <c r="U52" s="43" t="inlineStr">
        <is>
          <t>د</t>
        </is>
      </c>
      <c r="V52" s="43" t="inlineStr">
        <is>
          <t>P</t>
        </is>
      </c>
      <c r="W52" s="42" t="inlineStr">
        <is>
          <t>P</t>
        </is>
      </c>
      <c r="X52" s="42" t="inlineStr">
        <is>
          <t>P</t>
        </is>
      </c>
      <c r="Y52" s="42" t="inlineStr">
        <is>
          <t>P</t>
        </is>
      </c>
      <c r="Z52" s="42" t="inlineStr">
        <is>
          <t>د</t>
        </is>
      </c>
      <c r="AA52" s="44" t="inlineStr">
        <is>
          <t>P</t>
        </is>
      </c>
      <c r="AB52" s="43" t="inlineStr">
        <is>
          <t>P</t>
        </is>
      </c>
      <c r="AC52" s="43" t="inlineStr">
        <is>
          <t>P</t>
        </is>
      </c>
      <c r="AD52" s="42" t="inlineStr">
        <is>
          <t>P</t>
        </is>
      </c>
      <c r="AE52" s="42" t="inlineStr">
        <is>
          <t>P</t>
        </is>
      </c>
      <c r="AF52" s="42" t="inlineStr">
        <is>
          <t>P</t>
        </is>
      </c>
      <c r="AG52" s="42" t="inlineStr">
        <is>
          <t>P</t>
        </is>
      </c>
      <c r="AH52" s="42" t="inlineStr">
        <is>
          <t>P</t>
        </is>
      </c>
      <c r="AI52" s="43" t="inlineStr">
        <is>
          <t>P</t>
        </is>
      </c>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inlineStr">
        <is>
          <t>P</t>
        </is>
      </c>
      <c r="F53" s="44" t="inlineStr">
        <is>
          <t>P</t>
        </is>
      </c>
      <c r="G53" s="43" t="inlineStr">
        <is>
          <t>P</t>
        </is>
      </c>
      <c r="H53" s="43" t="inlineStr">
        <is>
          <t>P</t>
        </is>
      </c>
      <c r="I53" s="42" t="inlineStr">
        <is>
          <t>P</t>
        </is>
      </c>
      <c r="J53" s="42" t="inlineStr">
        <is>
          <t>P</t>
        </is>
      </c>
      <c r="K53" s="42" t="inlineStr">
        <is>
          <t>P</t>
        </is>
      </c>
      <c r="L53" s="42" t="inlineStr">
        <is>
          <t>P</t>
        </is>
      </c>
      <c r="M53" s="42" t="inlineStr">
        <is>
          <t>P</t>
        </is>
      </c>
      <c r="N53" s="43" t="inlineStr">
        <is>
          <t>P</t>
        </is>
      </c>
      <c r="O53" s="43" t="inlineStr">
        <is>
          <t>P</t>
        </is>
      </c>
      <c r="P53" s="42" t="inlineStr">
        <is>
          <t>P</t>
        </is>
      </c>
      <c r="Q53" s="42" t="inlineStr">
        <is>
          <t>P</t>
        </is>
      </c>
      <c r="R53" s="42" t="inlineStr">
        <is>
          <t>P</t>
        </is>
      </c>
      <c r="S53" s="42" t="inlineStr">
        <is>
          <t>P</t>
        </is>
      </c>
      <c r="T53" s="42" t="inlineStr">
        <is>
          <t>P</t>
        </is>
      </c>
      <c r="U53" s="43" t="inlineStr">
        <is>
          <t>P</t>
        </is>
      </c>
      <c r="V53" s="43" t="inlineStr">
        <is>
          <t>P</t>
        </is>
      </c>
      <c r="W53" s="42" t="inlineStr">
        <is>
          <t>P</t>
        </is>
      </c>
      <c r="X53" s="42" t="inlineStr">
        <is>
          <t>P</t>
        </is>
      </c>
      <c r="Y53" s="42" t="inlineStr">
        <is>
          <t>P</t>
        </is>
      </c>
      <c r="Z53" s="42" t="inlineStr">
        <is>
          <t>P</t>
        </is>
      </c>
      <c r="AA53" s="44" t="inlineStr">
        <is>
          <t>P</t>
        </is>
      </c>
      <c r="AB53" s="43" t="inlineStr">
        <is>
          <t>P</t>
        </is>
      </c>
      <c r="AC53" s="43" t="inlineStr">
        <is>
          <t>P</t>
        </is>
      </c>
      <c r="AD53" s="42" t="inlineStr">
        <is>
          <t>P</t>
        </is>
      </c>
      <c r="AE53" s="42" t="inlineStr">
        <is>
          <t>P</t>
        </is>
      </c>
      <c r="AF53" s="42" t="inlineStr">
        <is>
          <t>P</t>
        </is>
      </c>
      <c r="AG53" s="42" t="inlineStr">
        <is>
          <t>P</t>
        </is>
      </c>
      <c r="AH53" s="42" t="n"/>
      <c r="AI53" s="4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inlineStr">
        <is>
          <t>P</t>
        </is>
      </c>
      <c r="F54" s="44" t="inlineStr">
        <is>
          <t>P</t>
        </is>
      </c>
      <c r="G54" s="43" t="inlineStr">
        <is>
          <t>P</t>
        </is>
      </c>
      <c r="H54" s="43" t="inlineStr">
        <is>
          <t>P</t>
        </is>
      </c>
      <c r="I54" s="42" t="inlineStr">
        <is>
          <t>P</t>
        </is>
      </c>
      <c r="J54" s="42" t="inlineStr">
        <is>
          <t>P</t>
        </is>
      </c>
      <c r="K54" s="42" t="inlineStr">
        <is>
          <t>P</t>
        </is>
      </c>
      <c r="L54" s="42" t="inlineStr">
        <is>
          <t>غ</t>
        </is>
      </c>
      <c r="M54" s="42" t="inlineStr">
        <is>
          <t>غ</t>
        </is>
      </c>
      <c r="N54" s="43" t="inlineStr">
        <is>
          <t>غ</t>
        </is>
      </c>
      <c r="O54" s="43" t="inlineStr">
        <is>
          <t>غ</t>
        </is>
      </c>
      <c r="P54" s="42" t="inlineStr">
        <is>
          <t>P</t>
        </is>
      </c>
      <c r="Q54" s="42" t="inlineStr">
        <is>
          <t>P</t>
        </is>
      </c>
      <c r="R54" s="42" t="inlineStr">
        <is>
          <t>P</t>
        </is>
      </c>
      <c r="S54" s="42" t="inlineStr">
        <is>
          <t>P</t>
        </is>
      </c>
      <c r="T54" s="42" t="inlineStr">
        <is>
          <t>P</t>
        </is>
      </c>
      <c r="U54" s="43" t="inlineStr">
        <is>
          <t>P</t>
        </is>
      </c>
      <c r="V54" s="43" t="inlineStr">
        <is>
          <t>P</t>
        </is>
      </c>
      <c r="W54" s="42" t="inlineStr">
        <is>
          <t>P</t>
        </is>
      </c>
      <c r="X54" s="42" t="inlineStr">
        <is>
          <t>P</t>
        </is>
      </c>
      <c r="Y54" s="42" t="inlineStr">
        <is>
          <t>P</t>
        </is>
      </c>
      <c r="Z54" s="42" t="inlineStr">
        <is>
          <t>P</t>
        </is>
      </c>
      <c r="AA54" s="44" t="inlineStr">
        <is>
          <t>P</t>
        </is>
      </c>
      <c r="AB54" s="43" t="inlineStr">
        <is>
          <t>P</t>
        </is>
      </c>
      <c r="AC54" s="43" t="inlineStr">
        <is>
          <t>P</t>
        </is>
      </c>
      <c r="AD54" s="42" t="inlineStr">
        <is>
          <t>P</t>
        </is>
      </c>
      <c r="AE54" s="42" t="inlineStr">
        <is>
          <t>P</t>
        </is>
      </c>
      <c r="AF54" s="42" t="inlineStr">
        <is>
          <t>P</t>
        </is>
      </c>
      <c r="AG54" s="42" t="inlineStr">
        <is>
          <t>P</t>
        </is>
      </c>
      <c r="AH54" s="42" t="inlineStr">
        <is>
          <t>P</t>
        </is>
      </c>
      <c r="AI54" s="43" t="inlineStr">
        <is>
          <t>P</t>
        </is>
      </c>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AZ54" t="n">
        <v>1</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inlineStr">
        <is>
          <t>P</t>
        </is>
      </c>
      <c r="F55" s="44" t="inlineStr">
        <is>
          <t>P</t>
        </is>
      </c>
      <c r="G55" s="43" t="inlineStr">
        <is>
          <t>P</t>
        </is>
      </c>
      <c r="H55" s="43" t="inlineStr">
        <is>
          <t>P</t>
        </is>
      </c>
      <c r="I55" s="42" t="inlineStr">
        <is>
          <t>P</t>
        </is>
      </c>
      <c r="J55" s="42" t="inlineStr">
        <is>
          <t>P</t>
        </is>
      </c>
      <c r="K55" s="42" t="inlineStr">
        <is>
          <t>P</t>
        </is>
      </c>
      <c r="L55" s="42" t="inlineStr">
        <is>
          <t>P</t>
        </is>
      </c>
      <c r="M55" s="42" t="inlineStr">
        <is>
          <t>P</t>
        </is>
      </c>
      <c r="N55" s="43" t="inlineStr">
        <is>
          <t>P</t>
        </is>
      </c>
      <c r="O55" s="43" t="inlineStr">
        <is>
          <t>P</t>
        </is>
      </c>
      <c r="P55" s="42" t="inlineStr">
        <is>
          <t>P</t>
        </is>
      </c>
      <c r="Q55" s="42" t="inlineStr">
        <is>
          <t>P</t>
        </is>
      </c>
      <c r="R55" s="42" t="n"/>
      <c r="S55" s="42" t="n"/>
      <c r="T55" s="42" t="n"/>
      <c r="U55" s="43" t="n"/>
      <c r="V55" s="43" t="inlineStr">
        <is>
          <t>P</t>
        </is>
      </c>
      <c r="W55" s="42" t="inlineStr">
        <is>
          <t>P</t>
        </is>
      </c>
      <c r="X55" s="42" t="inlineStr">
        <is>
          <t>P</t>
        </is>
      </c>
      <c r="Y55" s="42" t="inlineStr">
        <is>
          <t>P</t>
        </is>
      </c>
      <c r="Z55" s="42" t="inlineStr">
        <is>
          <t>P</t>
        </is>
      </c>
      <c r="AA55" s="44" t="inlineStr">
        <is>
          <t>غ</t>
        </is>
      </c>
      <c r="AB55" s="43" t="inlineStr">
        <is>
          <t>غ</t>
        </is>
      </c>
      <c r="AC55" s="43" t="inlineStr">
        <is>
          <t>غ</t>
        </is>
      </c>
      <c r="AD55" s="42" t="inlineStr">
        <is>
          <t>غ</t>
        </is>
      </c>
      <c r="AE55" s="42" t="inlineStr">
        <is>
          <t>غ</t>
        </is>
      </c>
      <c r="AF55" s="42" t="inlineStr">
        <is>
          <t>غ</t>
        </is>
      </c>
      <c r="AG55" s="42" t="inlineStr">
        <is>
          <t>P</t>
        </is>
      </c>
      <c r="AH55" s="42" t="inlineStr">
        <is>
          <t>P</t>
        </is>
      </c>
      <c r="AI55" s="43" t="inlineStr">
        <is>
          <t>P</t>
        </is>
      </c>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AZ55" t="n">
        <v>1</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inlineStr">
        <is>
          <t>P</t>
        </is>
      </c>
      <c r="F56" s="44" t="inlineStr">
        <is>
          <t>P</t>
        </is>
      </c>
      <c r="G56" s="43" t="inlineStr">
        <is>
          <t>P</t>
        </is>
      </c>
      <c r="H56" s="43" t="inlineStr">
        <is>
          <t>P</t>
        </is>
      </c>
      <c r="I56" s="42" t="inlineStr">
        <is>
          <t>P</t>
        </is>
      </c>
      <c r="J56" s="42" t="n"/>
      <c r="K56" s="42" t="inlineStr">
        <is>
          <t>P</t>
        </is>
      </c>
      <c r="L56" s="42" t="n"/>
      <c r="M56" s="42" t="inlineStr">
        <is>
          <t>P</t>
        </is>
      </c>
      <c r="N56" s="43" t="inlineStr">
        <is>
          <t>P</t>
        </is>
      </c>
      <c r="O56" s="43" t="inlineStr">
        <is>
          <t>P</t>
        </is>
      </c>
      <c r="P56" s="42" t="inlineStr">
        <is>
          <t>P</t>
        </is>
      </c>
      <c r="Q56" s="42" t="inlineStr">
        <is>
          <t>P</t>
        </is>
      </c>
      <c r="R56" s="42" t="inlineStr">
        <is>
          <t>P</t>
        </is>
      </c>
      <c r="S56" s="42" t="inlineStr">
        <is>
          <t>P</t>
        </is>
      </c>
      <c r="T56" s="42" t="inlineStr">
        <is>
          <t>P</t>
        </is>
      </c>
      <c r="U56" s="43" t="n"/>
      <c r="V56" s="43" t="inlineStr">
        <is>
          <t>P</t>
        </is>
      </c>
      <c r="W56" s="42" t="inlineStr">
        <is>
          <t>P</t>
        </is>
      </c>
      <c r="X56" s="42" t="inlineStr">
        <is>
          <t>P</t>
        </is>
      </c>
      <c r="Y56" s="42" t="inlineStr">
        <is>
          <t>P</t>
        </is>
      </c>
      <c r="Z56" s="42" t="inlineStr">
        <is>
          <t>غ</t>
        </is>
      </c>
      <c r="AA56" s="44" t="inlineStr">
        <is>
          <t>P</t>
        </is>
      </c>
      <c r="AB56" s="43" t="inlineStr">
        <is>
          <t>P</t>
        </is>
      </c>
      <c r="AC56" s="43" t="inlineStr">
        <is>
          <t>P</t>
        </is>
      </c>
      <c r="AD56" s="42" t="inlineStr">
        <is>
          <t>P</t>
        </is>
      </c>
      <c r="AE56" s="42" t="inlineStr">
        <is>
          <t>P</t>
        </is>
      </c>
      <c r="AF56" s="42" t="inlineStr">
        <is>
          <t>P</t>
        </is>
      </c>
      <c r="AG56" s="42" t="inlineStr">
        <is>
          <t>غ</t>
        </is>
      </c>
      <c r="AH56" s="42" t="inlineStr">
        <is>
          <t>P</t>
        </is>
      </c>
      <c r="AI56" s="43" t="inlineStr">
        <is>
          <t>P</t>
        </is>
      </c>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AZ56" t="n">
        <v>0.5</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inlineStr">
        <is>
          <t>P</t>
        </is>
      </c>
      <c r="F57" s="44" t="inlineStr">
        <is>
          <t>P</t>
        </is>
      </c>
      <c r="G57" s="43" t="inlineStr">
        <is>
          <t>P</t>
        </is>
      </c>
      <c r="H57" s="43" t="inlineStr">
        <is>
          <t>P</t>
        </is>
      </c>
      <c r="I57" s="42" t="inlineStr">
        <is>
          <t>P</t>
        </is>
      </c>
      <c r="J57" s="42" t="inlineStr">
        <is>
          <t>P</t>
        </is>
      </c>
      <c r="K57" s="42" t="inlineStr">
        <is>
          <t>P</t>
        </is>
      </c>
      <c r="L57" s="42" t="inlineStr">
        <is>
          <t>P</t>
        </is>
      </c>
      <c r="M57" s="42" t="inlineStr">
        <is>
          <t>P</t>
        </is>
      </c>
      <c r="N57" s="43" t="inlineStr">
        <is>
          <t>P</t>
        </is>
      </c>
      <c r="O57" s="43" t="inlineStr">
        <is>
          <t>P</t>
        </is>
      </c>
      <c r="P57" s="42" t="inlineStr">
        <is>
          <t>P</t>
        </is>
      </c>
      <c r="Q57" s="42" t="inlineStr">
        <is>
          <t>P</t>
        </is>
      </c>
      <c r="R57" s="42" t="inlineStr">
        <is>
          <t>P</t>
        </is>
      </c>
      <c r="S57" s="42" t="n"/>
      <c r="T57" s="42" t="n"/>
      <c r="U57" s="43" t="n"/>
      <c r="V57" s="43" t="n"/>
      <c r="W57" s="42" t="n"/>
      <c r="X57" s="42" t="n"/>
      <c r="Y57" s="42" t="n"/>
      <c r="Z57" s="42" t="n"/>
      <c r="AA57" s="44" t="n"/>
      <c r="AB57" s="43" t="n"/>
      <c r="AC57" s="43" t="n"/>
      <c r="AD57" s="42" t="n"/>
      <c r="AE57" s="42" t="n"/>
      <c r="AF57" s="42" t="n"/>
      <c r="AG57" s="42" t="n"/>
      <c r="AH57" s="42" t="n"/>
      <c r="AI57" s="4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S57" t="n">
        <v>25</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inlineStr">
        <is>
          <t>P</t>
        </is>
      </c>
      <c r="F58" s="44" t="inlineStr">
        <is>
          <t>P</t>
        </is>
      </c>
      <c r="G58" s="43" t="inlineStr">
        <is>
          <t>P</t>
        </is>
      </c>
      <c r="H58" s="43" t="inlineStr">
        <is>
          <t>P</t>
        </is>
      </c>
      <c r="I58" s="42" t="inlineStr">
        <is>
          <t>P</t>
        </is>
      </c>
      <c r="J58" s="42" t="inlineStr">
        <is>
          <t>P</t>
        </is>
      </c>
      <c r="K58" s="42" t="inlineStr">
        <is>
          <t>P</t>
        </is>
      </c>
      <c r="L58" s="42" t="inlineStr">
        <is>
          <t>P</t>
        </is>
      </c>
      <c r="M58" s="42" t="inlineStr">
        <is>
          <t>P</t>
        </is>
      </c>
      <c r="N58" s="43" t="inlineStr">
        <is>
          <t>P</t>
        </is>
      </c>
      <c r="O58" s="43" t="inlineStr">
        <is>
          <t>P</t>
        </is>
      </c>
      <c r="P58" s="42" t="inlineStr">
        <is>
          <t>P</t>
        </is>
      </c>
      <c r="Q58" s="42" t="inlineStr">
        <is>
          <t>P</t>
        </is>
      </c>
      <c r="R58" s="42" t="inlineStr">
        <is>
          <t>P</t>
        </is>
      </c>
      <c r="S58" s="42" t="inlineStr">
        <is>
          <t>P</t>
        </is>
      </c>
      <c r="T58" s="42" t="n"/>
      <c r="U58" s="43" t="inlineStr">
        <is>
          <t>P</t>
        </is>
      </c>
      <c r="V58" s="43" t="inlineStr">
        <is>
          <t>P</t>
        </is>
      </c>
      <c r="W58" s="42" t="inlineStr">
        <is>
          <t>P</t>
        </is>
      </c>
      <c r="X58" s="42" t="inlineStr">
        <is>
          <t>P</t>
        </is>
      </c>
      <c r="Y58" s="42" t="inlineStr">
        <is>
          <t>P</t>
        </is>
      </c>
      <c r="Z58" s="42" t="inlineStr">
        <is>
          <t>P</t>
        </is>
      </c>
      <c r="AA58" s="44" t="inlineStr">
        <is>
          <t>P</t>
        </is>
      </c>
      <c r="AB58" s="43" t="inlineStr">
        <is>
          <t>P</t>
        </is>
      </c>
      <c r="AC58" s="43" t="inlineStr">
        <is>
          <t>P</t>
        </is>
      </c>
      <c r="AD58" s="42" t="inlineStr">
        <is>
          <t>P</t>
        </is>
      </c>
      <c r="AE58" s="42" t="inlineStr">
        <is>
          <t>P</t>
        </is>
      </c>
      <c r="AF58" s="42" t="inlineStr">
        <is>
          <t>P</t>
        </is>
      </c>
      <c r="AG58" s="42" t="n"/>
      <c r="AH58" s="42" t="inlineStr">
        <is>
          <t>P</t>
        </is>
      </c>
      <c r="AI58" s="43" t="inlineStr">
        <is>
          <t>P</t>
        </is>
      </c>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inlineStr">
        <is>
          <t>P</t>
        </is>
      </c>
      <c r="F59" s="44" t="inlineStr">
        <is>
          <t>P</t>
        </is>
      </c>
      <c r="G59" s="43" t="inlineStr">
        <is>
          <t>P</t>
        </is>
      </c>
      <c r="H59" s="43" t="inlineStr">
        <is>
          <t>P</t>
        </is>
      </c>
      <c r="I59" s="42" t="inlineStr">
        <is>
          <t>P</t>
        </is>
      </c>
      <c r="J59" s="42" t="inlineStr">
        <is>
          <t>P</t>
        </is>
      </c>
      <c r="K59" s="42" t="inlineStr">
        <is>
          <t>P</t>
        </is>
      </c>
      <c r="L59" s="42" t="inlineStr">
        <is>
          <t>P</t>
        </is>
      </c>
      <c r="M59" s="42" t="inlineStr">
        <is>
          <t>P</t>
        </is>
      </c>
      <c r="N59" s="43" t="inlineStr">
        <is>
          <t>P</t>
        </is>
      </c>
      <c r="O59" s="43" t="inlineStr">
        <is>
          <t>P</t>
        </is>
      </c>
      <c r="P59" s="42" t="inlineStr">
        <is>
          <t>P</t>
        </is>
      </c>
      <c r="Q59" s="42" t="inlineStr">
        <is>
          <t>P</t>
        </is>
      </c>
      <c r="R59" s="42" t="inlineStr">
        <is>
          <t>P</t>
        </is>
      </c>
      <c r="S59" s="42" t="inlineStr">
        <is>
          <t>P</t>
        </is>
      </c>
      <c r="T59" s="42" t="inlineStr">
        <is>
          <t>P</t>
        </is>
      </c>
      <c r="U59" s="43" t="inlineStr">
        <is>
          <t>P</t>
        </is>
      </c>
      <c r="V59" s="43" t="inlineStr">
        <is>
          <t>P</t>
        </is>
      </c>
      <c r="W59" s="42" t="inlineStr">
        <is>
          <t>P</t>
        </is>
      </c>
      <c r="X59" s="42" t="inlineStr">
        <is>
          <t>P</t>
        </is>
      </c>
      <c r="Y59" s="42" t="inlineStr">
        <is>
          <t>P</t>
        </is>
      </c>
      <c r="Z59" s="42" t="inlineStr">
        <is>
          <t>P</t>
        </is>
      </c>
      <c r="AA59" s="44" t="inlineStr">
        <is>
          <t>P</t>
        </is>
      </c>
      <c r="AB59" s="43" t="inlineStr">
        <is>
          <t>P</t>
        </is>
      </c>
      <c r="AC59" s="43" t="inlineStr">
        <is>
          <t>P</t>
        </is>
      </c>
      <c r="AD59" s="42" t="inlineStr">
        <is>
          <t>P</t>
        </is>
      </c>
      <c r="AE59" s="42" t="inlineStr">
        <is>
          <t>P</t>
        </is>
      </c>
      <c r="AF59" s="42" t="inlineStr">
        <is>
          <t>P</t>
        </is>
      </c>
      <c r="AG59" s="42" t="inlineStr">
        <is>
          <t>P</t>
        </is>
      </c>
      <c r="AH59" s="42" t="inlineStr">
        <is>
          <t>P</t>
        </is>
      </c>
      <c r="AI59" s="43" t="inlineStr">
        <is>
          <t>P</t>
        </is>
      </c>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inlineStr">
        <is>
          <t>P</t>
        </is>
      </c>
      <c r="F60" s="44" t="inlineStr">
        <is>
          <t>P</t>
        </is>
      </c>
      <c r="G60" s="43" t="inlineStr">
        <is>
          <t>P</t>
        </is>
      </c>
      <c r="H60" s="43" t="inlineStr">
        <is>
          <t>P</t>
        </is>
      </c>
      <c r="I60" s="42" t="inlineStr">
        <is>
          <t>P</t>
        </is>
      </c>
      <c r="J60" s="42" t="inlineStr">
        <is>
          <t>P</t>
        </is>
      </c>
      <c r="K60" s="42" t="inlineStr">
        <is>
          <t>P</t>
        </is>
      </c>
      <c r="L60" s="42" t="inlineStr">
        <is>
          <t>P</t>
        </is>
      </c>
      <c r="M60" s="42" t="inlineStr">
        <is>
          <t>P</t>
        </is>
      </c>
      <c r="N60" s="43" t="inlineStr">
        <is>
          <t>P</t>
        </is>
      </c>
      <c r="O60" s="43" t="inlineStr">
        <is>
          <t>P</t>
        </is>
      </c>
      <c r="P60" s="42" t="inlineStr">
        <is>
          <t>غ</t>
        </is>
      </c>
      <c r="Q60" s="42" t="inlineStr">
        <is>
          <t>P</t>
        </is>
      </c>
      <c r="R60" s="42" t="inlineStr">
        <is>
          <t>P</t>
        </is>
      </c>
      <c r="S60" s="42" t="inlineStr">
        <is>
          <t>P</t>
        </is>
      </c>
      <c r="T60" s="42" t="inlineStr">
        <is>
          <t>P</t>
        </is>
      </c>
      <c r="U60" s="43" t="inlineStr">
        <is>
          <t>P</t>
        </is>
      </c>
      <c r="V60" s="43" t="inlineStr">
        <is>
          <t>P</t>
        </is>
      </c>
      <c r="W60" s="42" t="inlineStr">
        <is>
          <t>P</t>
        </is>
      </c>
      <c r="X60" s="42" t="inlineStr">
        <is>
          <t>P</t>
        </is>
      </c>
      <c r="Y60" s="42" t="inlineStr">
        <is>
          <t>P</t>
        </is>
      </c>
      <c r="Z60" s="42" t="inlineStr">
        <is>
          <t>P</t>
        </is>
      </c>
      <c r="AA60" s="44" t="inlineStr">
        <is>
          <t>P</t>
        </is>
      </c>
      <c r="AB60" s="43" t="inlineStr">
        <is>
          <t>P</t>
        </is>
      </c>
      <c r="AC60" s="43" t="inlineStr">
        <is>
          <t>P</t>
        </is>
      </c>
      <c r="AD60" s="42" t="inlineStr">
        <is>
          <t>P</t>
        </is>
      </c>
      <c r="AE60" s="42" t="inlineStr">
        <is>
          <t>P</t>
        </is>
      </c>
      <c r="AF60" s="42" t="inlineStr">
        <is>
          <t>P</t>
        </is>
      </c>
      <c r="AG60" s="42" t="inlineStr">
        <is>
          <t>P</t>
        </is>
      </c>
      <c r="AH60" s="42" t="inlineStr">
        <is>
          <t>P</t>
        </is>
      </c>
      <c r="AI60" s="43" t="inlineStr">
        <is>
          <t>P</t>
        </is>
      </c>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AZ60" t="n">
        <v>0.5</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inlineStr">
        <is>
          <t>P</t>
        </is>
      </c>
      <c r="F61" s="44" t="inlineStr">
        <is>
          <t>P</t>
        </is>
      </c>
      <c r="G61" s="43" t="inlineStr">
        <is>
          <t>P</t>
        </is>
      </c>
      <c r="H61" s="43" t="inlineStr">
        <is>
          <t>P</t>
        </is>
      </c>
      <c r="I61" s="42" t="inlineStr">
        <is>
          <t>P</t>
        </is>
      </c>
      <c r="J61" s="42" t="inlineStr">
        <is>
          <t>غ</t>
        </is>
      </c>
      <c r="K61" s="42" t="inlineStr">
        <is>
          <t>غ</t>
        </is>
      </c>
      <c r="L61" s="42" t="inlineStr">
        <is>
          <t>غ</t>
        </is>
      </c>
      <c r="M61" s="42" t="inlineStr">
        <is>
          <t>غ</t>
        </is>
      </c>
      <c r="N61" s="43" t="inlineStr">
        <is>
          <t>غ</t>
        </is>
      </c>
      <c r="O61" s="43" t="inlineStr">
        <is>
          <t>غ</t>
        </is>
      </c>
      <c r="P61" s="42" t="inlineStr">
        <is>
          <t>غ</t>
        </is>
      </c>
      <c r="Q61" s="42" t="inlineStr">
        <is>
          <t>غ</t>
        </is>
      </c>
      <c r="R61" s="42" t="inlineStr">
        <is>
          <t>غ</t>
        </is>
      </c>
      <c r="S61" s="42" t="inlineStr">
        <is>
          <t>غ</t>
        </is>
      </c>
      <c r="T61" s="42" t="inlineStr">
        <is>
          <t>غ</t>
        </is>
      </c>
      <c r="U61" s="43" t="inlineStr">
        <is>
          <t>غ</t>
        </is>
      </c>
      <c r="V61" s="43" t="inlineStr">
        <is>
          <t>غ</t>
        </is>
      </c>
      <c r="W61" s="42" t="inlineStr">
        <is>
          <t>غ</t>
        </is>
      </c>
      <c r="X61" s="42" t="inlineStr">
        <is>
          <t>غ</t>
        </is>
      </c>
      <c r="Y61" s="42" t="inlineStr">
        <is>
          <t>غ</t>
        </is>
      </c>
      <c r="Z61" s="42" t="inlineStr">
        <is>
          <t>غ</t>
        </is>
      </c>
      <c r="AA61" s="44" t="inlineStr">
        <is>
          <t>غ</t>
        </is>
      </c>
      <c r="AB61" s="43" t="inlineStr">
        <is>
          <t>غ</t>
        </is>
      </c>
      <c r="AC61" s="43" t="inlineStr">
        <is>
          <t>غ</t>
        </is>
      </c>
      <c r="AD61" s="42" t="inlineStr">
        <is>
          <t>غ</t>
        </is>
      </c>
      <c r="AE61" s="42" t="inlineStr">
        <is>
          <t>غ</t>
        </is>
      </c>
      <c r="AF61" s="42" t="inlineStr">
        <is>
          <t>غ</t>
        </is>
      </c>
      <c r="AG61" s="42" t="inlineStr">
        <is>
          <t>غ</t>
        </is>
      </c>
      <c r="AH61" s="42" t="inlineStr">
        <is>
          <t>غ</t>
        </is>
      </c>
      <c r="AI61" s="43" t="inlineStr">
        <is>
          <t>غ</t>
        </is>
      </c>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AZ61" t="n">
        <v>2</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4" t="n"/>
      <c r="G62" s="43" t="n"/>
      <c r="H62" s="43" t="n"/>
      <c r="I62" s="42" t="inlineStr">
        <is>
          <t>P</t>
        </is>
      </c>
      <c r="J62" s="42" t="inlineStr">
        <is>
          <t>P</t>
        </is>
      </c>
      <c r="K62" s="42" t="inlineStr">
        <is>
          <t>P</t>
        </is>
      </c>
      <c r="L62" s="42" t="inlineStr">
        <is>
          <t>P</t>
        </is>
      </c>
      <c r="M62" s="42" t="inlineStr">
        <is>
          <t>P</t>
        </is>
      </c>
      <c r="N62" s="43" t="inlineStr">
        <is>
          <t>P</t>
        </is>
      </c>
      <c r="O62" s="43" t="inlineStr">
        <is>
          <t>P</t>
        </is>
      </c>
      <c r="P62" s="42" t="inlineStr">
        <is>
          <t>P</t>
        </is>
      </c>
      <c r="Q62" s="42" t="inlineStr">
        <is>
          <t>غ</t>
        </is>
      </c>
      <c r="R62" s="42" t="inlineStr">
        <is>
          <t>غ</t>
        </is>
      </c>
      <c r="S62" s="42" t="inlineStr">
        <is>
          <t>غ</t>
        </is>
      </c>
      <c r="T62" s="42" t="inlineStr">
        <is>
          <t>غ</t>
        </is>
      </c>
      <c r="U62" s="43" t="inlineStr">
        <is>
          <t>غ</t>
        </is>
      </c>
      <c r="V62" s="43" t="inlineStr">
        <is>
          <t>غ</t>
        </is>
      </c>
      <c r="W62" s="42" t="inlineStr">
        <is>
          <t>غ</t>
        </is>
      </c>
      <c r="X62" s="42" t="inlineStr">
        <is>
          <t>غ</t>
        </is>
      </c>
      <c r="Y62" s="42" t="inlineStr">
        <is>
          <t>غ</t>
        </is>
      </c>
      <c r="Z62" s="42" t="inlineStr">
        <is>
          <t>غ</t>
        </is>
      </c>
      <c r="AA62" s="44" t="inlineStr">
        <is>
          <t>غ</t>
        </is>
      </c>
      <c r="AB62" s="43" t="inlineStr">
        <is>
          <t>غ</t>
        </is>
      </c>
      <c r="AC62" s="43" t="inlineStr">
        <is>
          <t>غ</t>
        </is>
      </c>
      <c r="AD62" s="42" t="inlineStr">
        <is>
          <t>غ</t>
        </is>
      </c>
      <c r="AE62" s="42" t="inlineStr">
        <is>
          <t>غ</t>
        </is>
      </c>
      <c r="AF62" s="42" t="inlineStr">
        <is>
          <t>غ</t>
        </is>
      </c>
      <c r="AG62" s="42" t="inlineStr">
        <is>
          <t>غ</t>
        </is>
      </c>
      <c r="AH62" s="42" t="inlineStr">
        <is>
          <t>غ</t>
        </is>
      </c>
      <c r="AI62" s="43" t="inlineStr">
        <is>
          <t>غ</t>
        </is>
      </c>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S62" t="n">
        <v>8</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AZ62" t="n">
        <v>3</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4" t="n"/>
      <c r="G63" s="43" t="n"/>
      <c r="H63" s="43" t="n"/>
      <c r="I63" s="42" t="n"/>
      <c r="J63" s="42" t="n"/>
      <c r="K63" s="42" t="n"/>
      <c r="L63" s="42" t="n"/>
      <c r="M63" s="42" t="n"/>
      <c r="N63" s="43" t="n"/>
      <c r="O63" s="43" t="n"/>
      <c r="P63" s="42" t="n"/>
      <c r="Q63" s="42" t="n"/>
      <c r="R63" s="42" t="n"/>
      <c r="S63" s="42" t="n"/>
      <c r="T63" s="42" t="inlineStr">
        <is>
          <t>P</t>
        </is>
      </c>
      <c r="U63" s="43" t="inlineStr">
        <is>
          <t>P</t>
        </is>
      </c>
      <c r="V63" s="43" t="inlineStr">
        <is>
          <t>P</t>
        </is>
      </c>
      <c r="W63" s="42" t="inlineStr">
        <is>
          <t>P</t>
        </is>
      </c>
      <c r="X63" s="42" t="inlineStr">
        <is>
          <t>P</t>
        </is>
      </c>
      <c r="Y63" s="42" t="inlineStr">
        <is>
          <t>P</t>
        </is>
      </c>
      <c r="Z63" s="42" t="inlineStr">
        <is>
          <t>P</t>
        </is>
      </c>
      <c r="AA63" s="44" t="inlineStr">
        <is>
          <t>P</t>
        </is>
      </c>
      <c r="AB63" s="43" t="inlineStr">
        <is>
          <t>P</t>
        </is>
      </c>
      <c r="AC63" s="43" t="inlineStr">
        <is>
          <t>P</t>
        </is>
      </c>
      <c r="AD63" s="42" t="inlineStr">
        <is>
          <t>P</t>
        </is>
      </c>
      <c r="AE63" s="42" t="inlineStr">
        <is>
          <t>P</t>
        </is>
      </c>
      <c r="AF63" s="42" t="inlineStr">
        <is>
          <t>P</t>
        </is>
      </c>
      <c r="AG63" s="42" t="inlineStr">
        <is>
          <t>P</t>
        </is>
      </c>
      <c r="AH63" s="42" t="inlineStr">
        <is>
          <t>P</t>
        </is>
      </c>
      <c r="AI63" s="43" t="inlineStr">
        <is>
          <t>P</t>
        </is>
      </c>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S63" t="n">
        <v>18</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4" t="n"/>
      <c r="G64" s="43" t="n"/>
      <c r="H64" s="43" t="n"/>
      <c r="I64" s="42" t="n"/>
      <c r="J64" s="42" t="n"/>
      <c r="K64" s="42" t="n"/>
      <c r="L64" s="42" t="n"/>
      <c r="M64" s="42" t="n"/>
      <c r="N64" s="43" t="n"/>
      <c r="O64" s="43" t="n"/>
      <c r="P64" s="42" t="n"/>
      <c r="Q64" s="42" t="n"/>
      <c r="R64" s="42" t="n"/>
      <c r="S64" s="42" t="n"/>
      <c r="T64" s="42" t="n"/>
      <c r="U64" s="43" t="n"/>
      <c r="V64" s="43" t="n"/>
      <c r="W64" s="42" t="inlineStr">
        <is>
          <t>P</t>
        </is>
      </c>
      <c r="X64" s="42" t="inlineStr">
        <is>
          <t>P</t>
        </is>
      </c>
      <c r="Y64" s="42" t="inlineStr">
        <is>
          <t>غ</t>
        </is>
      </c>
      <c r="Z64" s="42" t="inlineStr">
        <is>
          <t>غ</t>
        </is>
      </c>
      <c r="AA64" s="44" t="inlineStr">
        <is>
          <t>غ</t>
        </is>
      </c>
      <c r="AB64" s="43" t="inlineStr">
        <is>
          <t>غ</t>
        </is>
      </c>
      <c r="AC64" s="43" t="inlineStr">
        <is>
          <t>غ</t>
        </is>
      </c>
      <c r="AD64" s="42" t="inlineStr">
        <is>
          <t>غ</t>
        </is>
      </c>
      <c r="AE64" s="42" t="inlineStr">
        <is>
          <t>غ</t>
        </is>
      </c>
      <c r="AF64" s="42" t="inlineStr">
        <is>
          <t>غ</t>
        </is>
      </c>
      <c r="AG64" s="42" t="inlineStr">
        <is>
          <t>غ</t>
        </is>
      </c>
      <c r="AH64" s="42" t="inlineStr">
        <is>
          <t>غ</t>
        </is>
      </c>
      <c r="AI64" s="43" t="inlineStr">
        <is>
          <t>غ</t>
        </is>
      </c>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S64" t="n">
        <v>2</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AZ64" t="n">
        <v>2</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4" t="n"/>
      <c r="G65" s="43" t="n"/>
      <c r="H65" s="43" t="n"/>
      <c r="I65" s="42" t="n"/>
      <c r="J65" s="42" t="n"/>
      <c r="K65" s="42" t="n"/>
      <c r="L65" s="42" t="n"/>
      <c r="M65" s="42" t="n"/>
      <c r="N65" s="43" t="n"/>
      <c r="O65" s="43" t="n"/>
      <c r="P65" s="42" t="n"/>
      <c r="Q65" s="42" t="n"/>
      <c r="R65" s="42" t="n"/>
      <c r="S65" s="42" t="n"/>
      <c r="T65" s="42" t="n"/>
      <c r="U65" s="43" t="n"/>
      <c r="V65" s="43" t="n"/>
      <c r="W65" s="42" t="n"/>
      <c r="X65" s="42" t="n"/>
      <c r="Y65" s="42" t="n"/>
      <c r="Z65" s="42" t="n"/>
      <c r="AA65" s="44" t="n"/>
      <c r="AB65" s="43" t="n"/>
      <c r="AC65" s="43" t="n"/>
      <c r="AD65" s="42" t="n"/>
      <c r="AE65" s="42" t="n"/>
      <c r="AF65" s="42" t="n"/>
      <c r="AG65" s="42" t="inlineStr">
        <is>
          <t>P</t>
        </is>
      </c>
      <c r="AH65" s="42" t="inlineStr">
        <is>
          <t>P</t>
        </is>
      </c>
      <c r="AI65" s="43" t="inlineStr">
        <is>
          <t>P</t>
        </is>
      </c>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S65" t="n">
        <v>3</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4" t="n"/>
      <c r="G66" s="43" t="n"/>
      <c r="H66" s="43" t="n"/>
      <c r="I66" s="42" t="n"/>
      <c r="J66" s="42" t="n"/>
      <c r="K66" s="42" t="n"/>
      <c r="L66" s="42" t="n"/>
      <c r="M66" s="42" t="n"/>
      <c r="N66" s="43" t="n"/>
      <c r="O66" s="43" t="n"/>
      <c r="P66" s="42" t="n"/>
      <c r="Q66" s="42" t="n"/>
      <c r="R66" s="42" t="inlineStr">
        <is>
          <t>P</t>
        </is>
      </c>
      <c r="S66" s="42" t="inlineStr">
        <is>
          <t>P</t>
        </is>
      </c>
      <c r="T66" s="42" t="inlineStr">
        <is>
          <t>P</t>
        </is>
      </c>
      <c r="U66" s="43" t="n"/>
      <c r="V66" s="43" t="inlineStr">
        <is>
          <t>P</t>
        </is>
      </c>
      <c r="W66" s="42" t="inlineStr">
        <is>
          <t>P</t>
        </is>
      </c>
      <c r="X66" s="42" t="n"/>
      <c r="Y66" s="42" t="n"/>
      <c r="Z66" s="42" t="n"/>
      <c r="AA66" s="44" t="n"/>
      <c r="AB66" s="43" t="n"/>
      <c r="AC66" s="43" t="n"/>
      <c r="AD66" s="42" t="n"/>
      <c r="AE66" s="42" t="n"/>
      <c r="AF66" s="42" t="n"/>
      <c r="AG66" s="42" t="n"/>
      <c r="AH66" s="42" t="n"/>
      <c r="AI66" s="4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S66" t="n">
        <v>5</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9.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أغسطس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6" t="n">
        <v>1</v>
      </c>
      <c r="F5" s="25" t="n">
        <v>2</v>
      </c>
      <c r="G5" s="25" t="n">
        <v>3</v>
      </c>
      <c r="H5" s="25" t="n">
        <v>4</v>
      </c>
      <c r="I5" s="25" t="n">
        <v>5</v>
      </c>
      <c r="J5" s="25" t="n">
        <v>6</v>
      </c>
      <c r="K5" s="26" t="n">
        <v>7</v>
      </c>
      <c r="L5" s="26" t="n">
        <v>8</v>
      </c>
      <c r="M5" s="25" t="n">
        <v>9</v>
      </c>
      <c r="N5" s="25" t="n">
        <v>10</v>
      </c>
      <c r="O5" s="25" t="n">
        <v>11</v>
      </c>
      <c r="P5" s="25" t="n">
        <v>12</v>
      </c>
      <c r="Q5" s="25" t="n">
        <v>13</v>
      </c>
      <c r="R5" s="26" t="n">
        <v>14</v>
      </c>
      <c r="S5" s="26" t="n">
        <v>15</v>
      </c>
      <c r="T5" s="25" t="n">
        <v>16</v>
      </c>
      <c r="U5" s="25" t="n">
        <v>17</v>
      </c>
      <c r="V5" s="25" t="n">
        <v>18</v>
      </c>
      <c r="W5" s="25" t="n">
        <v>19</v>
      </c>
      <c r="X5" s="25" t="n">
        <v>20</v>
      </c>
      <c r="Y5" s="26" t="n">
        <v>21</v>
      </c>
      <c r="Z5" s="26" t="n">
        <v>22</v>
      </c>
      <c r="AA5" s="25" t="n">
        <v>23</v>
      </c>
      <c r="AB5" s="25" t="n">
        <v>24</v>
      </c>
      <c r="AC5" s="25" t="n">
        <v>25</v>
      </c>
      <c r="AD5" s="25" t="n">
        <v>26</v>
      </c>
      <c r="AE5" s="25" t="n">
        <v>27</v>
      </c>
      <c r="AF5" s="26" t="n">
        <v>28</v>
      </c>
      <c r="AG5" s="26" t="n">
        <v>29</v>
      </c>
      <c r="AH5" s="25" t="n">
        <v>30</v>
      </c>
      <c r="AI5" s="25"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2" t="inlineStr">
        <is>
          <t>س</t>
        </is>
      </c>
      <c r="F6" s="31" t="inlineStr">
        <is>
          <t>أ</t>
        </is>
      </c>
      <c r="G6" s="31" t="inlineStr">
        <is>
          <t>ن</t>
        </is>
      </c>
      <c r="H6" s="31" t="inlineStr">
        <is>
          <t>ث</t>
        </is>
      </c>
      <c r="I6" s="31" t="inlineStr">
        <is>
          <t>ر</t>
        </is>
      </c>
      <c r="J6" s="31" t="inlineStr">
        <is>
          <t>خ</t>
        </is>
      </c>
      <c r="K6" s="32" t="inlineStr">
        <is>
          <t>ج</t>
        </is>
      </c>
      <c r="L6" s="32" t="inlineStr">
        <is>
          <t>س</t>
        </is>
      </c>
      <c r="M6" s="31" t="inlineStr">
        <is>
          <t>أ</t>
        </is>
      </c>
      <c r="N6" s="31" t="inlineStr">
        <is>
          <t>ن</t>
        </is>
      </c>
      <c r="O6" s="31" t="inlineStr">
        <is>
          <t>ث</t>
        </is>
      </c>
      <c r="P6" s="31" t="inlineStr">
        <is>
          <t>ر</t>
        </is>
      </c>
      <c r="Q6" s="31" t="inlineStr">
        <is>
          <t>خ</t>
        </is>
      </c>
      <c r="R6" s="32" t="inlineStr">
        <is>
          <t>ج</t>
        </is>
      </c>
      <c r="S6" s="32" t="inlineStr">
        <is>
          <t>س</t>
        </is>
      </c>
      <c r="T6" s="31" t="inlineStr">
        <is>
          <t>أ</t>
        </is>
      </c>
      <c r="U6" s="31" t="inlineStr">
        <is>
          <t>ن</t>
        </is>
      </c>
      <c r="V6" s="31" t="inlineStr">
        <is>
          <t>ث</t>
        </is>
      </c>
      <c r="W6" s="31" t="inlineStr">
        <is>
          <t>ر</t>
        </is>
      </c>
      <c r="X6" s="31" t="inlineStr">
        <is>
          <t>خ</t>
        </is>
      </c>
      <c r="Y6" s="32" t="inlineStr">
        <is>
          <t>ج</t>
        </is>
      </c>
      <c r="Z6" s="32" t="inlineStr">
        <is>
          <t>س</t>
        </is>
      </c>
      <c r="AA6" s="31" t="inlineStr">
        <is>
          <t>أ</t>
        </is>
      </c>
      <c r="AB6" s="31" t="inlineStr">
        <is>
          <t>ن</t>
        </is>
      </c>
      <c r="AC6" s="31" t="inlineStr">
        <is>
          <t>ث</t>
        </is>
      </c>
      <c r="AD6" s="31" t="inlineStr">
        <is>
          <t>ر</t>
        </is>
      </c>
      <c r="AE6" s="31" t="inlineStr">
        <is>
          <t>خ</t>
        </is>
      </c>
      <c r="AF6" s="32" t="inlineStr">
        <is>
          <t>ج</t>
        </is>
      </c>
      <c r="AG6" s="32" t="inlineStr">
        <is>
          <t>س</t>
        </is>
      </c>
      <c r="AH6" s="31" t="inlineStr">
        <is>
          <t>أ</t>
        </is>
      </c>
      <c r="AI6" s="31" t="inlineStr">
        <is>
          <t>ن</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IF(COUNTIFS(الإعدادات!$B$23:$B$60,8,الإعدادات!$C$23:$C$60,E$5)&gt;0,1,0)</f>
        <v/>
      </c>
      <c r="F7" s="37">
        <f>IF(COUNTIFS(الإعدادات!$B$23:$B$60,8,الإعدادات!$C$23:$C$60,F$5)&gt;0,1,0)</f>
        <v/>
      </c>
      <c r="G7" s="37">
        <f>IF(COUNTIFS(الإعدادات!$B$23:$B$60,8,الإعدادات!$C$23:$C$60,G$5)&gt;0,1,0)</f>
        <v/>
      </c>
      <c r="H7" s="37">
        <f>IF(COUNTIFS(الإعدادات!$B$23:$B$60,8,الإعدادات!$C$23:$C$60,H$5)&gt;0,1,0)</f>
        <v/>
      </c>
      <c r="I7" s="37">
        <f>IF(COUNTIFS(الإعدادات!$B$23:$B$60,8,الإعدادات!$C$23:$C$60,I$5)&gt;0,1,0)</f>
        <v/>
      </c>
      <c r="J7" s="37">
        <f>IF(COUNTIFS(الإعدادات!$B$23:$B$60,8,الإعدادات!$C$23:$C$60,J$5)&gt;0,1,0)</f>
        <v/>
      </c>
      <c r="K7" s="37">
        <f>IF(COUNTIFS(الإعدادات!$B$23:$B$60,8,الإعدادات!$C$23:$C$60,K$5)&gt;0,1,0)</f>
        <v/>
      </c>
      <c r="L7" s="37">
        <f>IF(COUNTIFS(الإعدادات!$B$23:$B$60,8,الإعدادات!$C$23:$C$60,L$5)&gt;0,1,0)</f>
        <v/>
      </c>
      <c r="M7" s="37">
        <f>IF(COUNTIFS(الإعدادات!$B$23:$B$60,8,الإعدادات!$C$23:$C$60,M$5)&gt;0,1,0)</f>
        <v/>
      </c>
      <c r="N7" s="37">
        <f>IF(COUNTIFS(الإعدادات!$B$23:$B$60,8,الإعدادات!$C$23:$C$60,N$5)&gt;0,1,0)</f>
        <v/>
      </c>
      <c r="O7" s="37">
        <f>IF(COUNTIFS(الإعدادات!$B$23:$B$60,8,الإعدادات!$C$23:$C$60,O$5)&gt;0,1,0)</f>
        <v/>
      </c>
      <c r="P7" s="37">
        <f>IF(COUNTIFS(الإعدادات!$B$23:$B$60,8,الإعدادات!$C$23:$C$60,P$5)&gt;0,1,0)</f>
        <v/>
      </c>
      <c r="Q7" s="37">
        <f>IF(COUNTIFS(الإعدادات!$B$23:$B$60,8,الإعدادات!$C$23:$C$60,Q$5)&gt;0,1,0)</f>
        <v/>
      </c>
      <c r="R7" s="37">
        <f>IF(COUNTIFS(الإعدادات!$B$23:$B$60,8,الإعدادات!$C$23:$C$60,R$5)&gt;0,1,0)</f>
        <v/>
      </c>
      <c r="S7" s="37">
        <f>IF(COUNTIFS(الإعدادات!$B$23:$B$60,8,الإعدادات!$C$23:$C$60,S$5)&gt;0,1,0)</f>
        <v/>
      </c>
      <c r="T7" s="37">
        <f>IF(COUNTIFS(الإعدادات!$B$23:$B$60,8,الإعدادات!$C$23:$C$60,T$5)&gt;0,1,0)</f>
        <v/>
      </c>
      <c r="U7" s="37">
        <f>IF(COUNTIFS(الإعدادات!$B$23:$B$60,8,الإعدادات!$C$23:$C$60,U$5)&gt;0,1,0)</f>
        <v/>
      </c>
      <c r="V7" s="37">
        <f>IF(COUNTIFS(الإعدادات!$B$23:$B$60,8,الإعدادات!$C$23:$C$60,V$5)&gt;0,1,0)</f>
        <v/>
      </c>
      <c r="W7" s="37">
        <f>IF(COUNTIFS(الإعدادات!$B$23:$B$60,8,الإعدادات!$C$23:$C$60,W$5)&gt;0,1,0)</f>
        <v/>
      </c>
      <c r="X7" s="37">
        <f>IF(COUNTIFS(الإعدادات!$B$23:$B$60,8,الإعدادات!$C$23:$C$60,X$5)&gt;0,1,0)</f>
        <v/>
      </c>
      <c r="Y7" s="37">
        <f>IF(COUNTIFS(الإعدادات!$B$23:$B$60,8,الإعدادات!$C$23:$C$60,Y$5)&gt;0,1,0)</f>
        <v/>
      </c>
      <c r="Z7" s="37">
        <f>IF(COUNTIFS(الإعدادات!$B$23:$B$60,8,الإعدادات!$C$23:$C$60,Z$5)&gt;0,1,0)</f>
        <v/>
      </c>
      <c r="AA7" s="37">
        <f>IF(COUNTIFS(الإعدادات!$B$23:$B$60,8,الإعدادات!$C$23:$C$60,AA$5)&gt;0,1,0)</f>
        <v/>
      </c>
      <c r="AB7" s="37">
        <f>IF(COUNTIFS(الإعدادات!$B$23:$B$60,8,الإعدادات!$C$23:$C$60,AB$5)&gt;0,1,0)</f>
        <v/>
      </c>
      <c r="AC7" s="37">
        <f>IF(COUNTIFS(الإعدادات!$B$23:$B$60,8,الإعدادات!$C$23:$C$60,AC$5)&gt;0,1,0)</f>
        <v/>
      </c>
      <c r="AD7" s="37">
        <f>IF(COUNTIFS(الإعدادات!$B$23:$B$60,8,الإعدادات!$C$23:$C$60,AD$5)&gt;0,1,0)</f>
        <v/>
      </c>
      <c r="AE7" s="37">
        <f>IF(COUNTIFS(الإعدادات!$B$23:$B$60,8,الإعدادات!$C$23:$C$60,AE$5)&gt;0,1,0)</f>
        <v/>
      </c>
      <c r="AF7" s="37">
        <f>IF(COUNTIFS(الإعدادات!$B$23:$B$60,8,الإعدادات!$C$23:$C$60,AF$5)&gt;0,1,0)</f>
        <v/>
      </c>
      <c r="AG7" s="37">
        <f>IF(COUNTIFS(الإعدادات!$B$23:$B$60,8,الإعدادات!$C$23:$C$60,AG$5)&gt;0,1,0)</f>
        <v/>
      </c>
      <c r="AH7" s="37">
        <f>IF(COUNTIFS(الإعدادات!$B$23:$B$60,8,الإعدادات!$C$23:$C$60,AH$5)&gt;0,1,0)</f>
        <v/>
      </c>
      <c r="AI7" s="37">
        <f>IF(COUNTIFS(الإعدادات!$B$23:$B$60,8,الإعدادات!$C$23:$C$60,AI$5)&gt;0,1,0)</f>
        <v/>
      </c>
    </row>
    <row r="8" ht="20" customHeight="1">
      <c r="A8" s="39" t="n">
        <v>1</v>
      </c>
      <c r="B8" s="40" t="n">
        <v>1</v>
      </c>
      <c r="C8" s="41" t="inlineStr">
        <is>
          <t>صابر محمود محمد حسن</t>
        </is>
      </c>
      <c r="D8" s="39" t="inlineStr">
        <is>
          <t>SO</t>
        </is>
      </c>
      <c r="E8" s="43" t="n"/>
      <c r="F8" s="42" t="n"/>
      <c r="G8" s="42" t="n"/>
      <c r="H8" s="42" t="n"/>
      <c r="I8" s="42" t="n"/>
      <c r="J8" s="42" t="n"/>
      <c r="K8" s="43" t="n"/>
      <c r="L8" s="43" t="n"/>
      <c r="M8" s="42" t="n"/>
      <c r="N8" s="42" t="n"/>
      <c r="O8" s="42" t="n"/>
      <c r="P8" s="42" t="n"/>
      <c r="Q8" s="42" t="n"/>
      <c r="R8" s="43" t="n"/>
      <c r="S8" s="43" t="n"/>
      <c r="T8" s="42" t="n"/>
      <c r="U8" s="42" t="n"/>
      <c r="V8" s="42" t="n"/>
      <c r="W8" s="42" t="n"/>
      <c r="X8" s="42" t="n"/>
      <c r="Y8" s="43" t="n"/>
      <c r="Z8" s="43" t="n"/>
      <c r="AA8" s="42" t="n"/>
      <c r="AB8" s="42" t="n"/>
      <c r="AC8" s="42" t="n"/>
      <c r="AD8" s="42" t="n"/>
      <c r="AE8" s="42" t="n"/>
      <c r="AF8" s="43" t="n"/>
      <c r="AG8" s="43" t="n"/>
      <c r="AH8" s="42" t="n"/>
      <c r="AI8" s="42"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3" t="n"/>
      <c r="F9" s="42" t="n"/>
      <c r="G9" s="42" t="n"/>
      <c r="H9" s="42" t="n"/>
      <c r="I9" s="42" t="n"/>
      <c r="J9" s="42" t="n"/>
      <c r="K9" s="43" t="n"/>
      <c r="L9" s="43" t="n"/>
      <c r="M9" s="42" t="n"/>
      <c r="N9" s="42" t="n"/>
      <c r="O9" s="42" t="n"/>
      <c r="P9" s="42" t="n"/>
      <c r="Q9" s="42" t="n"/>
      <c r="R9" s="43" t="n"/>
      <c r="S9" s="43" t="n"/>
      <c r="T9" s="42" t="n"/>
      <c r="U9" s="42" t="n"/>
      <c r="V9" s="42" t="n"/>
      <c r="W9" s="42" t="n"/>
      <c r="X9" s="42" t="n"/>
      <c r="Y9" s="43" t="n"/>
      <c r="Z9" s="43" t="n"/>
      <c r="AA9" s="42" t="n"/>
      <c r="AB9" s="42" t="n"/>
      <c r="AC9" s="42" t="n"/>
      <c r="AD9" s="42" t="n"/>
      <c r="AE9" s="42" t="n"/>
      <c r="AF9" s="43" t="n"/>
      <c r="AG9" s="43" t="n"/>
      <c r="AH9" s="42" t="n"/>
      <c r="AI9" s="42"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3" t="n"/>
      <c r="F10" s="42" t="n"/>
      <c r="G10" s="42" t="n"/>
      <c r="H10" s="42" t="n"/>
      <c r="I10" s="42" t="n"/>
      <c r="J10" s="42" t="n"/>
      <c r="K10" s="43" t="n"/>
      <c r="L10" s="43" t="n"/>
      <c r="M10" s="42" t="n"/>
      <c r="N10" s="42" t="n"/>
      <c r="O10" s="42" t="n"/>
      <c r="P10" s="42" t="n"/>
      <c r="Q10" s="42" t="n"/>
      <c r="R10" s="43" t="n"/>
      <c r="S10" s="43" t="n"/>
      <c r="T10" s="42" t="n"/>
      <c r="U10" s="42" t="n"/>
      <c r="V10" s="42" t="n"/>
      <c r="W10" s="42" t="n"/>
      <c r="X10" s="42" t="n"/>
      <c r="Y10" s="43" t="n"/>
      <c r="Z10" s="43" t="n"/>
      <c r="AA10" s="42" t="n"/>
      <c r="AB10" s="42" t="n"/>
      <c r="AC10" s="42" t="n"/>
      <c r="AD10" s="42" t="n"/>
      <c r="AE10" s="42" t="n"/>
      <c r="AF10" s="43" t="n"/>
      <c r="AG10" s="43" t="n"/>
      <c r="AH10" s="42" t="n"/>
      <c r="AI10" s="42"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3" t="n"/>
      <c r="F11" s="42" t="n"/>
      <c r="G11" s="42" t="n"/>
      <c r="H11" s="42" t="n"/>
      <c r="I11" s="42" t="n"/>
      <c r="J11" s="42" t="n"/>
      <c r="K11" s="43" t="n"/>
      <c r="L11" s="43" t="n"/>
      <c r="M11" s="42" t="n"/>
      <c r="N11" s="42" t="n"/>
      <c r="O11" s="42" t="n"/>
      <c r="P11" s="42" t="n"/>
      <c r="Q11" s="42" t="n"/>
      <c r="R11" s="43" t="n"/>
      <c r="S11" s="43" t="n"/>
      <c r="T11" s="42" t="n"/>
      <c r="U11" s="42" t="n"/>
      <c r="V11" s="42" t="n"/>
      <c r="W11" s="42" t="n"/>
      <c r="X11" s="42" t="n"/>
      <c r="Y11" s="43" t="n"/>
      <c r="Z11" s="43" t="n"/>
      <c r="AA11" s="42" t="n"/>
      <c r="AB11" s="42" t="n"/>
      <c r="AC11" s="42" t="n"/>
      <c r="AD11" s="42" t="n"/>
      <c r="AE11" s="42" t="n"/>
      <c r="AF11" s="43" t="n"/>
      <c r="AG11" s="43" t="n"/>
      <c r="AH11" s="42" t="n"/>
      <c r="AI11" s="42"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3" t="n"/>
      <c r="F12" s="42" t="n"/>
      <c r="G12" s="42" t="n"/>
      <c r="H12" s="42" t="n"/>
      <c r="I12" s="42" t="n"/>
      <c r="J12" s="42" t="n"/>
      <c r="K12" s="43" t="n"/>
      <c r="L12" s="43" t="n"/>
      <c r="M12" s="42" t="n"/>
      <c r="N12" s="42" t="n"/>
      <c r="O12" s="42" t="n"/>
      <c r="P12" s="42" t="n"/>
      <c r="Q12" s="42" t="n"/>
      <c r="R12" s="43" t="n"/>
      <c r="S12" s="43" t="n"/>
      <c r="T12" s="42" t="n"/>
      <c r="U12" s="42" t="n"/>
      <c r="V12" s="42" t="n"/>
      <c r="W12" s="42" t="n"/>
      <c r="X12" s="42" t="n"/>
      <c r="Y12" s="43" t="n"/>
      <c r="Z12" s="43" t="n"/>
      <c r="AA12" s="42" t="n"/>
      <c r="AB12" s="42" t="n"/>
      <c r="AC12" s="42" t="n"/>
      <c r="AD12" s="42" t="n"/>
      <c r="AE12" s="42" t="n"/>
      <c r="AF12" s="43" t="n"/>
      <c r="AG12" s="43" t="n"/>
      <c r="AH12" s="42" t="n"/>
      <c r="AI12" s="42"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3" t="n"/>
      <c r="F13" s="42" t="n"/>
      <c r="G13" s="42" t="n"/>
      <c r="H13" s="42" t="n"/>
      <c r="I13" s="42" t="n"/>
      <c r="J13" s="42" t="n"/>
      <c r="K13" s="43" t="n"/>
      <c r="L13" s="43" t="n"/>
      <c r="M13" s="42" t="n"/>
      <c r="N13" s="42" t="n"/>
      <c r="O13" s="42" t="n"/>
      <c r="P13" s="42" t="n"/>
      <c r="Q13" s="42" t="n"/>
      <c r="R13" s="43" t="n"/>
      <c r="S13" s="43" t="n"/>
      <c r="T13" s="42" t="n"/>
      <c r="U13" s="42" t="n"/>
      <c r="V13" s="42" t="n"/>
      <c r="W13" s="42" t="n"/>
      <c r="X13" s="42" t="n"/>
      <c r="Y13" s="43" t="n"/>
      <c r="Z13" s="43" t="n"/>
      <c r="AA13" s="42" t="n"/>
      <c r="AB13" s="42" t="n"/>
      <c r="AC13" s="42" t="n"/>
      <c r="AD13" s="42" t="n"/>
      <c r="AE13" s="42" t="n"/>
      <c r="AF13" s="43" t="n"/>
      <c r="AG13" s="43" t="n"/>
      <c r="AH13" s="42" t="n"/>
      <c r="AI13" s="42"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3" t="n"/>
      <c r="F14" s="42" t="n"/>
      <c r="G14" s="42" t="n"/>
      <c r="H14" s="42" t="n"/>
      <c r="I14" s="42" t="n"/>
      <c r="J14" s="42" t="n"/>
      <c r="K14" s="43" t="n"/>
      <c r="L14" s="43" t="n"/>
      <c r="M14" s="42" t="n"/>
      <c r="N14" s="42" t="n"/>
      <c r="O14" s="42" t="n"/>
      <c r="P14" s="42" t="n"/>
      <c r="Q14" s="42" t="n"/>
      <c r="R14" s="43" t="n"/>
      <c r="S14" s="43" t="n"/>
      <c r="T14" s="42" t="n"/>
      <c r="U14" s="42" t="n"/>
      <c r="V14" s="42" t="n"/>
      <c r="W14" s="42" t="n"/>
      <c r="X14" s="42" t="n"/>
      <c r="Y14" s="43" t="n"/>
      <c r="Z14" s="43" t="n"/>
      <c r="AA14" s="42" t="n"/>
      <c r="AB14" s="42" t="n"/>
      <c r="AC14" s="42" t="n"/>
      <c r="AD14" s="42" t="n"/>
      <c r="AE14" s="42" t="n"/>
      <c r="AF14" s="43" t="n"/>
      <c r="AG14" s="43" t="n"/>
      <c r="AH14" s="42" t="n"/>
      <c r="AI14" s="42"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3" t="n"/>
      <c r="F15" s="42" t="n"/>
      <c r="G15" s="42" t="n"/>
      <c r="H15" s="42" t="n"/>
      <c r="I15" s="42" t="n"/>
      <c r="J15" s="42" t="n"/>
      <c r="K15" s="43" t="n"/>
      <c r="L15" s="43" t="n"/>
      <c r="M15" s="42" t="n"/>
      <c r="N15" s="42" t="n"/>
      <c r="O15" s="42" t="n"/>
      <c r="P15" s="42" t="n"/>
      <c r="Q15" s="42" t="n"/>
      <c r="R15" s="43" t="n"/>
      <c r="S15" s="43" t="n"/>
      <c r="T15" s="42" t="n"/>
      <c r="U15" s="42" t="n"/>
      <c r="V15" s="42" t="n"/>
      <c r="W15" s="42" t="n"/>
      <c r="X15" s="42" t="n"/>
      <c r="Y15" s="43" t="n"/>
      <c r="Z15" s="43" t="n"/>
      <c r="AA15" s="42" t="n"/>
      <c r="AB15" s="42" t="n"/>
      <c r="AC15" s="42" t="n"/>
      <c r="AD15" s="42" t="n"/>
      <c r="AE15" s="42" t="n"/>
      <c r="AF15" s="43" t="n"/>
      <c r="AG15" s="43" t="n"/>
      <c r="AH15" s="42" t="n"/>
      <c r="AI15" s="42"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3" t="n"/>
      <c r="F16" s="42" t="n"/>
      <c r="G16" s="42" t="n"/>
      <c r="H16" s="42" t="n"/>
      <c r="I16" s="42" t="n"/>
      <c r="J16" s="42" t="n"/>
      <c r="K16" s="43" t="n"/>
      <c r="L16" s="43" t="n"/>
      <c r="M16" s="42" t="n"/>
      <c r="N16" s="42" t="n"/>
      <c r="O16" s="42" t="n"/>
      <c r="P16" s="42" t="n"/>
      <c r="Q16" s="42" t="n"/>
      <c r="R16" s="43" t="n"/>
      <c r="S16" s="43" t="n"/>
      <c r="T16" s="42" t="n"/>
      <c r="U16" s="42" t="n"/>
      <c r="V16" s="42" t="n"/>
      <c r="W16" s="42" t="n"/>
      <c r="X16" s="42" t="n"/>
      <c r="Y16" s="43" t="n"/>
      <c r="Z16" s="43" t="n"/>
      <c r="AA16" s="42" t="n"/>
      <c r="AB16" s="42" t="n"/>
      <c r="AC16" s="42" t="n"/>
      <c r="AD16" s="42" t="n"/>
      <c r="AE16" s="42" t="n"/>
      <c r="AF16" s="43" t="n"/>
      <c r="AG16" s="43" t="n"/>
      <c r="AH16" s="42" t="n"/>
      <c r="AI16" s="42"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3" t="n"/>
      <c r="F17" s="42" t="n"/>
      <c r="G17" s="42" t="n"/>
      <c r="H17" s="42" t="n"/>
      <c r="I17" s="42" t="n"/>
      <c r="J17" s="42" t="n"/>
      <c r="K17" s="43" t="n"/>
      <c r="L17" s="43" t="n"/>
      <c r="M17" s="42" t="n"/>
      <c r="N17" s="42" t="n"/>
      <c r="O17" s="42" t="n"/>
      <c r="P17" s="42" t="n"/>
      <c r="Q17" s="42" t="n"/>
      <c r="R17" s="43" t="n"/>
      <c r="S17" s="43" t="n"/>
      <c r="T17" s="42" t="n"/>
      <c r="U17" s="42" t="n"/>
      <c r="V17" s="42" t="n"/>
      <c r="W17" s="42" t="n"/>
      <c r="X17" s="42" t="n"/>
      <c r="Y17" s="43" t="n"/>
      <c r="Z17" s="43" t="n"/>
      <c r="AA17" s="42" t="n"/>
      <c r="AB17" s="42" t="n"/>
      <c r="AC17" s="42" t="n"/>
      <c r="AD17" s="42" t="n"/>
      <c r="AE17" s="42" t="n"/>
      <c r="AF17" s="43" t="n"/>
      <c r="AG17" s="43" t="n"/>
      <c r="AH17" s="42" t="n"/>
      <c r="AI17" s="42"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3" t="n"/>
      <c r="F18" s="42" t="n"/>
      <c r="G18" s="42" t="n"/>
      <c r="H18" s="42" t="n"/>
      <c r="I18" s="42" t="n"/>
      <c r="J18" s="42" t="n"/>
      <c r="K18" s="43" t="n"/>
      <c r="L18" s="43" t="n"/>
      <c r="M18" s="42" t="n"/>
      <c r="N18" s="42" t="n"/>
      <c r="O18" s="42" t="n"/>
      <c r="P18" s="42" t="n"/>
      <c r="Q18" s="42" t="n"/>
      <c r="R18" s="43" t="n"/>
      <c r="S18" s="43" t="n"/>
      <c r="T18" s="42" t="n"/>
      <c r="U18" s="42" t="n"/>
      <c r="V18" s="42" t="n"/>
      <c r="W18" s="42" t="n"/>
      <c r="X18" s="42" t="n"/>
      <c r="Y18" s="43" t="n"/>
      <c r="Z18" s="43" t="n"/>
      <c r="AA18" s="42" t="n"/>
      <c r="AB18" s="42" t="n"/>
      <c r="AC18" s="42" t="n"/>
      <c r="AD18" s="42" t="n"/>
      <c r="AE18" s="42" t="n"/>
      <c r="AF18" s="43" t="n"/>
      <c r="AG18" s="43" t="n"/>
      <c r="AH18" s="42" t="n"/>
      <c r="AI18" s="42"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3" t="n"/>
      <c r="F19" s="42" t="n"/>
      <c r="G19" s="42" t="n"/>
      <c r="H19" s="42" t="n"/>
      <c r="I19" s="42" t="n"/>
      <c r="J19" s="42" t="n"/>
      <c r="K19" s="43" t="n"/>
      <c r="L19" s="43" t="n"/>
      <c r="M19" s="42" t="n"/>
      <c r="N19" s="42" t="n"/>
      <c r="O19" s="42" t="n"/>
      <c r="P19" s="42" t="n"/>
      <c r="Q19" s="42" t="n"/>
      <c r="R19" s="43" t="n"/>
      <c r="S19" s="43" t="n"/>
      <c r="T19" s="42" t="n"/>
      <c r="U19" s="42" t="n"/>
      <c r="V19" s="42" t="n"/>
      <c r="W19" s="42" t="n"/>
      <c r="X19" s="42" t="n"/>
      <c r="Y19" s="43" t="n"/>
      <c r="Z19" s="43" t="n"/>
      <c r="AA19" s="42" t="n"/>
      <c r="AB19" s="42" t="n"/>
      <c r="AC19" s="42" t="n"/>
      <c r="AD19" s="42" t="n"/>
      <c r="AE19" s="42" t="n"/>
      <c r="AF19" s="43" t="n"/>
      <c r="AG19" s="43" t="n"/>
      <c r="AH19" s="42" t="n"/>
      <c r="AI19" s="42"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3" t="n"/>
      <c r="F20" s="42" t="n"/>
      <c r="G20" s="42" t="n"/>
      <c r="H20" s="42" t="n"/>
      <c r="I20" s="42" t="n"/>
      <c r="J20" s="42" t="n"/>
      <c r="K20" s="43" t="n"/>
      <c r="L20" s="43" t="n"/>
      <c r="M20" s="42" t="n"/>
      <c r="N20" s="42" t="n"/>
      <c r="O20" s="42" t="n"/>
      <c r="P20" s="42" t="n"/>
      <c r="Q20" s="42" t="n"/>
      <c r="R20" s="43" t="n"/>
      <c r="S20" s="43" t="n"/>
      <c r="T20" s="42" t="n"/>
      <c r="U20" s="42" t="n"/>
      <c r="V20" s="42" t="n"/>
      <c r="W20" s="42" t="n"/>
      <c r="X20" s="42" t="n"/>
      <c r="Y20" s="43" t="n"/>
      <c r="Z20" s="43" t="n"/>
      <c r="AA20" s="42" t="n"/>
      <c r="AB20" s="42" t="n"/>
      <c r="AC20" s="42" t="n"/>
      <c r="AD20" s="42" t="n"/>
      <c r="AE20" s="42" t="n"/>
      <c r="AF20" s="43" t="n"/>
      <c r="AG20" s="43" t="n"/>
      <c r="AH20" s="42" t="n"/>
      <c r="AI20" s="42"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3" t="n"/>
      <c r="F21" s="42" t="n"/>
      <c r="G21" s="42" t="n"/>
      <c r="H21" s="42" t="n"/>
      <c r="I21" s="42" t="n"/>
      <c r="J21" s="42" t="n"/>
      <c r="K21" s="43" t="n"/>
      <c r="L21" s="43" t="n"/>
      <c r="M21" s="42" t="n"/>
      <c r="N21" s="42" t="n"/>
      <c r="O21" s="42" t="n"/>
      <c r="P21" s="42" t="n"/>
      <c r="Q21" s="42" t="n"/>
      <c r="R21" s="43" t="n"/>
      <c r="S21" s="43" t="n"/>
      <c r="T21" s="42" t="n"/>
      <c r="U21" s="42" t="n"/>
      <c r="V21" s="42" t="n"/>
      <c r="W21" s="42" t="n"/>
      <c r="X21" s="42" t="n"/>
      <c r="Y21" s="43" t="n"/>
      <c r="Z21" s="43" t="n"/>
      <c r="AA21" s="42" t="n"/>
      <c r="AB21" s="42" t="n"/>
      <c r="AC21" s="42" t="n"/>
      <c r="AD21" s="42" t="n"/>
      <c r="AE21" s="42" t="n"/>
      <c r="AF21" s="43" t="n"/>
      <c r="AG21" s="43" t="n"/>
      <c r="AH21" s="42" t="n"/>
      <c r="AI21" s="42"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3" t="n"/>
      <c r="F22" s="42" t="n"/>
      <c r="G22" s="42" t="n"/>
      <c r="H22" s="42" t="n"/>
      <c r="I22" s="42" t="n"/>
      <c r="J22" s="42" t="n"/>
      <c r="K22" s="43" t="n"/>
      <c r="L22" s="43" t="n"/>
      <c r="M22" s="42" t="n"/>
      <c r="N22" s="42" t="n"/>
      <c r="O22" s="42" t="n"/>
      <c r="P22" s="42" t="n"/>
      <c r="Q22" s="42" t="n"/>
      <c r="R22" s="43" t="n"/>
      <c r="S22" s="43" t="n"/>
      <c r="T22" s="42" t="n"/>
      <c r="U22" s="42" t="n"/>
      <c r="V22" s="42" t="n"/>
      <c r="W22" s="42" t="n"/>
      <c r="X22" s="42" t="n"/>
      <c r="Y22" s="43" t="n"/>
      <c r="Z22" s="43" t="n"/>
      <c r="AA22" s="42" t="n"/>
      <c r="AB22" s="42" t="n"/>
      <c r="AC22" s="42" t="n"/>
      <c r="AD22" s="42" t="n"/>
      <c r="AE22" s="42" t="n"/>
      <c r="AF22" s="43" t="n"/>
      <c r="AG22" s="43" t="n"/>
      <c r="AH22" s="42" t="n"/>
      <c r="AI22" s="42"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3" t="n"/>
      <c r="F23" s="42" t="n"/>
      <c r="G23" s="42" t="n"/>
      <c r="H23" s="42" t="n"/>
      <c r="I23" s="42" t="n"/>
      <c r="J23" s="42" t="n"/>
      <c r="K23" s="43" t="n"/>
      <c r="L23" s="43" t="n"/>
      <c r="M23" s="42" t="n"/>
      <c r="N23" s="42" t="n"/>
      <c r="O23" s="42" t="n"/>
      <c r="P23" s="42" t="n"/>
      <c r="Q23" s="42" t="n"/>
      <c r="R23" s="43" t="n"/>
      <c r="S23" s="43" t="n"/>
      <c r="T23" s="42" t="n"/>
      <c r="U23" s="42" t="n"/>
      <c r="V23" s="42" t="n"/>
      <c r="W23" s="42" t="n"/>
      <c r="X23" s="42" t="n"/>
      <c r="Y23" s="43" t="n"/>
      <c r="Z23" s="43" t="n"/>
      <c r="AA23" s="42" t="n"/>
      <c r="AB23" s="42" t="n"/>
      <c r="AC23" s="42" t="n"/>
      <c r="AD23" s="42" t="n"/>
      <c r="AE23" s="42" t="n"/>
      <c r="AF23" s="43" t="n"/>
      <c r="AG23" s="43" t="n"/>
      <c r="AH23" s="42" t="n"/>
      <c r="AI23" s="42"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3" t="n"/>
      <c r="F24" s="42" t="n"/>
      <c r="G24" s="42" t="n"/>
      <c r="H24" s="42" t="n"/>
      <c r="I24" s="42" t="n"/>
      <c r="J24" s="42" t="n"/>
      <c r="K24" s="43" t="n"/>
      <c r="L24" s="43" t="n"/>
      <c r="M24" s="42" t="n"/>
      <c r="N24" s="42" t="n"/>
      <c r="O24" s="42" t="n"/>
      <c r="P24" s="42" t="n"/>
      <c r="Q24" s="42" t="n"/>
      <c r="R24" s="43" t="n"/>
      <c r="S24" s="43" t="n"/>
      <c r="T24" s="42" t="n"/>
      <c r="U24" s="42" t="n"/>
      <c r="V24" s="42" t="n"/>
      <c r="W24" s="42" t="n"/>
      <c r="X24" s="42" t="n"/>
      <c r="Y24" s="43" t="n"/>
      <c r="Z24" s="43" t="n"/>
      <c r="AA24" s="42" t="n"/>
      <c r="AB24" s="42" t="n"/>
      <c r="AC24" s="42" t="n"/>
      <c r="AD24" s="42" t="n"/>
      <c r="AE24" s="42" t="n"/>
      <c r="AF24" s="43" t="n"/>
      <c r="AG24" s="43" t="n"/>
      <c r="AH24" s="42" t="n"/>
      <c r="AI24" s="42"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3" t="n"/>
      <c r="F25" s="42" t="n"/>
      <c r="G25" s="42" t="n"/>
      <c r="H25" s="42" t="n"/>
      <c r="I25" s="42" t="n"/>
      <c r="J25" s="42" t="n"/>
      <c r="K25" s="43" t="n"/>
      <c r="L25" s="43" t="n"/>
      <c r="M25" s="42" t="n"/>
      <c r="N25" s="42" t="n"/>
      <c r="O25" s="42" t="n"/>
      <c r="P25" s="42" t="n"/>
      <c r="Q25" s="42" t="n"/>
      <c r="R25" s="43" t="n"/>
      <c r="S25" s="43" t="n"/>
      <c r="T25" s="42" t="n"/>
      <c r="U25" s="42" t="n"/>
      <c r="V25" s="42" t="n"/>
      <c r="W25" s="42" t="n"/>
      <c r="X25" s="42" t="n"/>
      <c r="Y25" s="43" t="n"/>
      <c r="Z25" s="43" t="n"/>
      <c r="AA25" s="42" t="n"/>
      <c r="AB25" s="42" t="n"/>
      <c r="AC25" s="42" t="n"/>
      <c r="AD25" s="42" t="n"/>
      <c r="AE25" s="42" t="n"/>
      <c r="AF25" s="43" t="n"/>
      <c r="AG25" s="43" t="n"/>
      <c r="AH25" s="42" t="n"/>
      <c r="AI25" s="42"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3" t="n"/>
      <c r="F26" s="42" t="n"/>
      <c r="G26" s="42" t="n"/>
      <c r="H26" s="42" t="n"/>
      <c r="I26" s="42" t="n"/>
      <c r="J26" s="42" t="n"/>
      <c r="K26" s="43" t="n"/>
      <c r="L26" s="43" t="n"/>
      <c r="M26" s="42" t="n"/>
      <c r="N26" s="42" t="n"/>
      <c r="O26" s="42" t="n"/>
      <c r="P26" s="42" t="n"/>
      <c r="Q26" s="42" t="n"/>
      <c r="R26" s="43" t="n"/>
      <c r="S26" s="43" t="n"/>
      <c r="T26" s="42" t="n"/>
      <c r="U26" s="42" t="n"/>
      <c r="V26" s="42" t="n"/>
      <c r="W26" s="42" t="n"/>
      <c r="X26" s="42" t="n"/>
      <c r="Y26" s="43" t="n"/>
      <c r="Z26" s="43" t="n"/>
      <c r="AA26" s="42" t="n"/>
      <c r="AB26" s="42" t="n"/>
      <c r="AC26" s="42" t="n"/>
      <c r="AD26" s="42" t="n"/>
      <c r="AE26" s="42" t="n"/>
      <c r="AF26" s="43" t="n"/>
      <c r="AG26" s="43" t="n"/>
      <c r="AH26" s="42" t="n"/>
      <c r="AI26" s="42"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3" t="n"/>
      <c r="F27" s="42" t="n"/>
      <c r="G27" s="42" t="n"/>
      <c r="H27" s="42" t="n"/>
      <c r="I27" s="42" t="n"/>
      <c r="J27" s="42" t="n"/>
      <c r="K27" s="43" t="n"/>
      <c r="L27" s="43" t="n"/>
      <c r="M27" s="42" t="n"/>
      <c r="N27" s="42" t="n"/>
      <c r="O27" s="42" t="n"/>
      <c r="P27" s="42" t="n"/>
      <c r="Q27" s="42" t="n"/>
      <c r="R27" s="43" t="n"/>
      <c r="S27" s="43" t="n"/>
      <c r="T27" s="42" t="n"/>
      <c r="U27" s="42" t="n"/>
      <c r="V27" s="42" t="n"/>
      <c r="W27" s="42" t="n"/>
      <c r="X27" s="42" t="n"/>
      <c r="Y27" s="43" t="n"/>
      <c r="Z27" s="43" t="n"/>
      <c r="AA27" s="42" t="n"/>
      <c r="AB27" s="42" t="n"/>
      <c r="AC27" s="42" t="n"/>
      <c r="AD27" s="42" t="n"/>
      <c r="AE27" s="42" t="n"/>
      <c r="AF27" s="43" t="n"/>
      <c r="AG27" s="43" t="n"/>
      <c r="AH27" s="42" t="n"/>
      <c r="AI27" s="42"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3" t="n"/>
      <c r="F28" s="42" t="n"/>
      <c r="G28" s="42" t="n"/>
      <c r="H28" s="42" t="n"/>
      <c r="I28" s="42" t="n"/>
      <c r="J28" s="42" t="n"/>
      <c r="K28" s="43" t="n"/>
      <c r="L28" s="43" t="n"/>
      <c r="M28" s="42" t="n"/>
      <c r="N28" s="42" t="n"/>
      <c r="O28" s="42" t="n"/>
      <c r="P28" s="42" t="n"/>
      <c r="Q28" s="42" t="n"/>
      <c r="R28" s="43" t="n"/>
      <c r="S28" s="43" t="n"/>
      <c r="T28" s="42" t="n"/>
      <c r="U28" s="42" t="n"/>
      <c r="V28" s="42" t="n"/>
      <c r="W28" s="42" t="n"/>
      <c r="X28" s="42" t="n"/>
      <c r="Y28" s="43" t="n"/>
      <c r="Z28" s="43" t="n"/>
      <c r="AA28" s="42" t="n"/>
      <c r="AB28" s="42" t="n"/>
      <c r="AC28" s="42" t="n"/>
      <c r="AD28" s="42" t="n"/>
      <c r="AE28" s="42" t="n"/>
      <c r="AF28" s="43" t="n"/>
      <c r="AG28" s="43" t="n"/>
      <c r="AH28" s="42" t="n"/>
      <c r="AI28" s="42"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3" t="n"/>
      <c r="F29" s="42" t="n"/>
      <c r="G29" s="42" t="n"/>
      <c r="H29" s="42" t="n"/>
      <c r="I29" s="42" t="n"/>
      <c r="J29" s="42" t="n"/>
      <c r="K29" s="43" t="n"/>
      <c r="L29" s="43" t="n"/>
      <c r="M29" s="42" t="n"/>
      <c r="N29" s="42" t="n"/>
      <c r="O29" s="42" t="n"/>
      <c r="P29" s="42" t="n"/>
      <c r="Q29" s="42" t="n"/>
      <c r="R29" s="43" t="n"/>
      <c r="S29" s="43" t="n"/>
      <c r="T29" s="42" t="n"/>
      <c r="U29" s="42" t="n"/>
      <c r="V29" s="42" t="n"/>
      <c r="W29" s="42" t="n"/>
      <c r="X29" s="42" t="n"/>
      <c r="Y29" s="43" t="n"/>
      <c r="Z29" s="43" t="n"/>
      <c r="AA29" s="42" t="n"/>
      <c r="AB29" s="42" t="n"/>
      <c r="AC29" s="42" t="n"/>
      <c r="AD29" s="42" t="n"/>
      <c r="AE29" s="42" t="n"/>
      <c r="AF29" s="43" t="n"/>
      <c r="AG29" s="43" t="n"/>
      <c r="AH29" s="42" t="n"/>
      <c r="AI29" s="42"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3" t="n"/>
      <c r="F30" s="42" t="n"/>
      <c r="G30" s="42" t="n"/>
      <c r="H30" s="42" t="n"/>
      <c r="I30" s="42" t="n"/>
      <c r="J30" s="42" t="n"/>
      <c r="K30" s="43" t="n"/>
      <c r="L30" s="43" t="n"/>
      <c r="M30" s="42" t="n"/>
      <c r="N30" s="42" t="n"/>
      <c r="O30" s="42" t="n"/>
      <c r="P30" s="42" t="n"/>
      <c r="Q30" s="42" t="n"/>
      <c r="R30" s="43" t="n"/>
      <c r="S30" s="43" t="n"/>
      <c r="T30" s="42" t="n"/>
      <c r="U30" s="42" t="n"/>
      <c r="V30" s="42" t="n"/>
      <c r="W30" s="42" t="n"/>
      <c r="X30" s="42" t="n"/>
      <c r="Y30" s="43" t="n"/>
      <c r="Z30" s="43" t="n"/>
      <c r="AA30" s="42" t="n"/>
      <c r="AB30" s="42" t="n"/>
      <c r="AC30" s="42" t="n"/>
      <c r="AD30" s="42" t="n"/>
      <c r="AE30" s="42" t="n"/>
      <c r="AF30" s="43" t="n"/>
      <c r="AG30" s="43" t="n"/>
      <c r="AH30" s="42" t="n"/>
      <c r="AI30" s="42"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3" t="n"/>
      <c r="F31" s="42" t="n"/>
      <c r="G31" s="42" t="n"/>
      <c r="H31" s="42" t="n"/>
      <c r="I31" s="42" t="n"/>
      <c r="J31" s="42" t="n"/>
      <c r="K31" s="43" t="n"/>
      <c r="L31" s="43" t="n"/>
      <c r="M31" s="42" t="n"/>
      <c r="N31" s="42" t="n"/>
      <c r="O31" s="42" t="n"/>
      <c r="P31" s="42" t="n"/>
      <c r="Q31" s="42" t="n"/>
      <c r="R31" s="43" t="n"/>
      <c r="S31" s="43" t="n"/>
      <c r="T31" s="42" t="n"/>
      <c r="U31" s="42" t="n"/>
      <c r="V31" s="42" t="n"/>
      <c r="W31" s="42" t="n"/>
      <c r="X31" s="42" t="n"/>
      <c r="Y31" s="43" t="n"/>
      <c r="Z31" s="43" t="n"/>
      <c r="AA31" s="42" t="n"/>
      <c r="AB31" s="42" t="n"/>
      <c r="AC31" s="42" t="n"/>
      <c r="AD31" s="42" t="n"/>
      <c r="AE31" s="42" t="n"/>
      <c r="AF31" s="43" t="n"/>
      <c r="AG31" s="43" t="n"/>
      <c r="AH31" s="42" t="n"/>
      <c r="AI31" s="42"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3" t="n"/>
      <c r="F32" s="42" t="n"/>
      <c r="G32" s="42" t="n"/>
      <c r="H32" s="42" t="n"/>
      <c r="I32" s="42" t="n"/>
      <c r="J32" s="42" t="n"/>
      <c r="K32" s="43" t="n"/>
      <c r="L32" s="43" t="n"/>
      <c r="M32" s="42" t="n"/>
      <c r="N32" s="42" t="n"/>
      <c r="O32" s="42" t="n"/>
      <c r="P32" s="42" t="n"/>
      <c r="Q32" s="42" t="n"/>
      <c r="R32" s="43" t="n"/>
      <c r="S32" s="43" t="n"/>
      <c r="T32" s="42" t="n"/>
      <c r="U32" s="42" t="n"/>
      <c r="V32" s="42" t="n"/>
      <c r="W32" s="42" t="n"/>
      <c r="X32" s="42" t="n"/>
      <c r="Y32" s="43" t="n"/>
      <c r="Z32" s="43" t="n"/>
      <c r="AA32" s="42" t="n"/>
      <c r="AB32" s="42" t="n"/>
      <c r="AC32" s="42" t="n"/>
      <c r="AD32" s="42" t="n"/>
      <c r="AE32" s="42" t="n"/>
      <c r="AF32" s="43" t="n"/>
      <c r="AG32" s="43" t="n"/>
      <c r="AH32" s="42" t="n"/>
      <c r="AI32" s="42"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3" t="n"/>
      <c r="F33" s="42" t="n"/>
      <c r="G33" s="42" t="n"/>
      <c r="H33" s="42" t="n"/>
      <c r="I33" s="42" t="n"/>
      <c r="J33" s="42" t="n"/>
      <c r="K33" s="43" t="n"/>
      <c r="L33" s="43" t="n"/>
      <c r="M33" s="42" t="n"/>
      <c r="N33" s="42" t="n"/>
      <c r="O33" s="42" t="n"/>
      <c r="P33" s="42" t="n"/>
      <c r="Q33" s="42" t="n"/>
      <c r="R33" s="43" t="n"/>
      <c r="S33" s="43" t="n"/>
      <c r="T33" s="42" t="n"/>
      <c r="U33" s="42" t="n"/>
      <c r="V33" s="42" t="n"/>
      <c r="W33" s="42" t="n"/>
      <c r="X33" s="42" t="n"/>
      <c r="Y33" s="43" t="n"/>
      <c r="Z33" s="43" t="n"/>
      <c r="AA33" s="42" t="n"/>
      <c r="AB33" s="42" t="n"/>
      <c r="AC33" s="42" t="n"/>
      <c r="AD33" s="42" t="n"/>
      <c r="AE33" s="42" t="n"/>
      <c r="AF33" s="43" t="n"/>
      <c r="AG33" s="43" t="n"/>
      <c r="AH33" s="42" t="n"/>
      <c r="AI33" s="42"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3" t="n"/>
      <c r="F34" s="42" t="n"/>
      <c r="G34" s="42" t="n"/>
      <c r="H34" s="42" t="n"/>
      <c r="I34" s="42" t="n"/>
      <c r="J34" s="42" t="n"/>
      <c r="K34" s="43" t="n"/>
      <c r="L34" s="43" t="n"/>
      <c r="M34" s="42" t="n"/>
      <c r="N34" s="42" t="n"/>
      <c r="O34" s="42" t="n"/>
      <c r="P34" s="42" t="n"/>
      <c r="Q34" s="42" t="n"/>
      <c r="R34" s="43" t="n"/>
      <c r="S34" s="43" t="n"/>
      <c r="T34" s="42" t="n"/>
      <c r="U34" s="42" t="n"/>
      <c r="V34" s="42" t="n"/>
      <c r="W34" s="42" t="n"/>
      <c r="X34" s="42" t="n"/>
      <c r="Y34" s="43" t="n"/>
      <c r="Z34" s="43" t="n"/>
      <c r="AA34" s="42" t="n"/>
      <c r="AB34" s="42" t="n"/>
      <c r="AC34" s="42" t="n"/>
      <c r="AD34" s="42" t="n"/>
      <c r="AE34" s="42" t="n"/>
      <c r="AF34" s="43" t="n"/>
      <c r="AG34" s="43" t="n"/>
      <c r="AH34" s="42" t="n"/>
      <c r="AI34" s="42"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3" t="n"/>
      <c r="F35" s="42" t="n"/>
      <c r="G35" s="42" t="n"/>
      <c r="H35" s="42" t="n"/>
      <c r="I35" s="42" t="n"/>
      <c r="J35" s="42" t="n"/>
      <c r="K35" s="43" t="n"/>
      <c r="L35" s="43" t="n"/>
      <c r="M35" s="42" t="n"/>
      <c r="N35" s="42" t="n"/>
      <c r="O35" s="42" t="n"/>
      <c r="P35" s="42" t="n"/>
      <c r="Q35" s="42" t="n"/>
      <c r="R35" s="43" t="n"/>
      <c r="S35" s="43" t="n"/>
      <c r="T35" s="42" t="n"/>
      <c r="U35" s="42" t="n"/>
      <c r="V35" s="42" t="n"/>
      <c r="W35" s="42" t="n"/>
      <c r="X35" s="42" t="n"/>
      <c r="Y35" s="43" t="n"/>
      <c r="Z35" s="43" t="n"/>
      <c r="AA35" s="42" t="n"/>
      <c r="AB35" s="42" t="n"/>
      <c r="AC35" s="42" t="n"/>
      <c r="AD35" s="42" t="n"/>
      <c r="AE35" s="42" t="n"/>
      <c r="AF35" s="43" t="n"/>
      <c r="AG35" s="43" t="n"/>
      <c r="AH35" s="42" t="n"/>
      <c r="AI35" s="42"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3" t="n"/>
      <c r="F36" s="42" t="n"/>
      <c r="G36" s="42" t="n"/>
      <c r="H36" s="42" t="n"/>
      <c r="I36" s="42" t="n"/>
      <c r="J36" s="42" t="n"/>
      <c r="K36" s="43" t="n"/>
      <c r="L36" s="43" t="n"/>
      <c r="M36" s="42" t="n"/>
      <c r="N36" s="42" t="n"/>
      <c r="O36" s="42" t="n"/>
      <c r="P36" s="42" t="n"/>
      <c r="Q36" s="42" t="n"/>
      <c r="R36" s="43" t="n"/>
      <c r="S36" s="43" t="n"/>
      <c r="T36" s="42" t="n"/>
      <c r="U36" s="42" t="n"/>
      <c r="V36" s="42" t="n"/>
      <c r="W36" s="42" t="n"/>
      <c r="X36" s="42" t="n"/>
      <c r="Y36" s="43" t="n"/>
      <c r="Z36" s="43" t="n"/>
      <c r="AA36" s="42" t="n"/>
      <c r="AB36" s="42" t="n"/>
      <c r="AC36" s="42" t="n"/>
      <c r="AD36" s="42" t="n"/>
      <c r="AE36" s="42" t="n"/>
      <c r="AF36" s="43" t="n"/>
      <c r="AG36" s="43" t="n"/>
      <c r="AH36" s="42" t="n"/>
      <c r="AI36" s="42"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3" t="n"/>
      <c r="F37" s="42" t="n"/>
      <c r="G37" s="42" t="n"/>
      <c r="H37" s="42" t="n"/>
      <c r="I37" s="42" t="n"/>
      <c r="J37" s="42" t="n"/>
      <c r="K37" s="43" t="n"/>
      <c r="L37" s="43" t="n"/>
      <c r="M37" s="42" t="n"/>
      <c r="N37" s="42" t="n"/>
      <c r="O37" s="42" t="n"/>
      <c r="P37" s="42" t="n"/>
      <c r="Q37" s="42" t="n"/>
      <c r="R37" s="43" t="n"/>
      <c r="S37" s="43" t="n"/>
      <c r="T37" s="42" t="n"/>
      <c r="U37" s="42" t="n"/>
      <c r="V37" s="42" t="n"/>
      <c r="W37" s="42" t="n"/>
      <c r="X37" s="42" t="n"/>
      <c r="Y37" s="43" t="n"/>
      <c r="Z37" s="43" t="n"/>
      <c r="AA37" s="42" t="n"/>
      <c r="AB37" s="42" t="n"/>
      <c r="AC37" s="42" t="n"/>
      <c r="AD37" s="42" t="n"/>
      <c r="AE37" s="42" t="n"/>
      <c r="AF37" s="43" t="n"/>
      <c r="AG37" s="43" t="n"/>
      <c r="AH37" s="42" t="n"/>
      <c r="AI37" s="42"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3" t="n"/>
      <c r="F38" s="42" t="n"/>
      <c r="G38" s="42" t="n"/>
      <c r="H38" s="42" t="n"/>
      <c r="I38" s="42" t="n"/>
      <c r="J38" s="42" t="n"/>
      <c r="K38" s="43" t="n"/>
      <c r="L38" s="43" t="n"/>
      <c r="M38" s="42" t="n"/>
      <c r="N38" s="42" t="n"/>
      <c r="O38" s="42" t="n"/>
      <c r="P38" s="42" t="n"/>
      <c r="Q38" s="42" t="n"/>
      <c r="R38" s="43" t="n"/>
      <c r="S38" s="43" t="n"/>
      <c r="T38" s="42" t="n"/>
      <c r="U38" s="42" t="n"/>
      <c r="V38" s="42" t="n"/>
      <c r="W38" s="42" t="n"/>
      <c r="X38" s="42" t="n"/>
      <c r="Y38" s="43" t="n"/>
      <c r="Z38" s="43" t="n"/>
      <c r="AA38" s="42" t="n"/>
      <c r="AB38" s="42" t="n"/>
      <c r="AC38" s="42" t="n"/>
      <c r="AD38" s="42" t="n"/>
      <c r="AE38" s="42" t="n"/>
      <c r="AF38" s="43" t="n"/>
      <c r="AG38" s="43" t="n"/>
      <c r="AH38" s="42" t="n"/>
      <c r="AI38" s="42"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3" t="n"/>
      <c r="F39" s="42" t="n"/>
      <c r="G39" s="42" t="n"/>
      <c r="H39" s="42" t="n"/>
      <c r="I39" s="42" t="n"/>
      <c r="J39" s="42" t="n"/>
      <c r="K39" s="43" t="n"/>
      <c r="L39" s="43" t="n"/>
      <c r="M39" s="42" t="n"/>
      <c r="N39" s="42" t="n"/>
      <c r="O39" s="42" t="n"/>
      <c r="P39" s="42" t="n"/>
      <c r="Q39" s="42" t="n"/>
      <c r="R39" s="43" t="n"/>
      <c r="S39" s="43" t="n"/>
      <c r="T39" s="42" t="n"/>
      <c r="U39" s="42" t="n"/>
      <c r="V39" s="42" t="n"/>
      <c r="W39" s="42" t="n"/>
      <c r="X39" s="42" t="n"/>
      <c r="Y39" s="43" t="n"/>
      <c r="Z39" s="43" t="n"/>
      <c r="AA39" s="42" t="n"/>
      <c r="AB39" s="42" t="n"/>
      <c r="AC39" s="42" t="n"/>
      <c r="AD39" s="42" t="n"/>
      <c r="AE39" s="42" t="n"/>
      <c r="AF39" s="43" t="n"/>
      <c r="AG39" s="43" t="n"/>
      <c r="AH39" s="42" t="n"/>
      <c r="AI39" s="42"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3" t="n"/>
      <c r="F40" s="42" t="n"/>
      <c r="G40" s="42" t="n"/>
      <c r="H40" s="42" t="n"/>
      <c r="I40" s="42" t="n"/>
      <c r="J40" s="42" t="n"/>
      <c r="K40" s="43" t="n"/>
      <c r="L40" s="43" t="n"/>
      <c r="M40" s="42" t="n"/>
      <c r="N40" s="42" t="n"/>
      <c r="O40" s="42" t="n"/>
      <c r="P40" s="42" t="n"/>
      <c r="Q40" s="42" t="n"/>
      <c r="R40" s="43" t="n"/>
      <c r="S40" s="43" t="n"/>
      <c r="T40" s="42" t="n"/>
      <c r="U40" s="42" t="n"/>
      <c r="V40" s="42" t="n"/>
      <c r="W40" s="42" t="n"/>
      <c r="X40" s="42" t="n"/>
      <c r="Y40" s="43" t="n"/>
      <c r="Z40" s="43" t="n"/>
      <c r="AA40" s="42" t="n"/>
      <c r="AB40" s="42" t="n"/>
      <c r="AC40" s="42" t="n"/>
      <c r="AD40" s="42" t="n"/>
      <c r="AE40" s="42" t="n"/>
      <c r="AF40" s="43" t="n"/>
      <c r="AG40" s="43" t="n"/>
      <c r="AH40" s="42" t="n"/>
      <c r="AI40" s="42"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3" t="n"/>
      <c r="F41" s="42" t="n"/>
      <c r="G41" s="42" t="n"/>
      <c r="H41" s="42" t="n"/>
      <c r="I41" s="42" t="n"/>
      <c r="J41" s="42" t="n"/>
      <c r="K41" s="43" t="n"/>
      <c r="L41" s="43" t="n"/>
      <c r="M41" s="42" t="n"/>
      <c r="N41" s="42" t="n"/>
      <c r="O41" s="42" t="n"/>
      <c r="P41" s="42" t="n"/>
      <c r="Q41" s="42" t="n"/>
      <c r="R41" s="43" t="n"/>
      <c r="S41" s="43" t="n"/>
      <c r="T41" s="42" t="n"/>
      <c r="U41" s="42" t="n"/>
      <c r="V41" s="42" t="n"/>
      <c r="W41" s="42" t="n"/>
      <c r="X41" s="42" t="n"/>
      <c r="Y41" s="43" t="n"/>
      <c r="Z41" s="43" t="n"/>
      <c r="AA41" s="42" t="n"/>
      <c r="AB41" s="42" t="n"/>
      <c r="AC41" s="42" t="n"/>
      <c r="AD41" s="42" t="n"/>
      <c r="AE41" s="42" t="n"/>
      <c r="AF41" s="43" t="n"/>
      <c r="AG41" s="43" t="n"/>
      <c r="AH41" s="42" t="n"/>
      <c r="AI41" s="42"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3" t="n"/>
      <c r="F42" s="42" t="n"/>
      <c r="G42" s="42" t="n"/>
      <c r="H42" s="42" t="n"/>
      <c r="I42" s="42" t="n"/>
      <c r="J42" s="42" t="n"/>
      <c r="K42" s="43" t="n"/>
      <c r="L42" s="43" t="n"/>
      <c r="M42" s="42" t="n"/>
      <c r="N42" s="42" t="n"/>
      <c r="O42" s="42" t="n"/>
      <c r="P42" s="42" t="n"/>
      <c r="Q42" s="42" t="n"/>
      <c r="R42" s="43" t="n"/>
      <c r="S42" s="43" t="n"/>
      <c r="T42" s="42" t="n"/>
      <c r="U42" s="42" t="n"/>
      <c r="V42" s="42" t="n"/>
      <c r="W42" s="42" t="n"/>
      <c r="X42" s="42" t="n"/>
      <c r="Y42" s="43" t="n"/>
      <c r="Z42" s="43" t="n"/>
      <c r="AA42" s="42" t="n"/>
      <c r="AB42" s="42" t="n"/>
      <c r="AC42" s="42" t="n"/>
      <c r="AD42" s="42" t="n"/>
      <c r="AE42" s="42" t="n"/>
      <c r="AF42" s="43" t="n"/>
      <c r="AG42" s="43" t="n"/>
      <c r="AH42" s="42" t="n"/>
      <c r="AI42" s="42"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3" t="n"/>
      <c r="F43" s="42" t="n"/>
      <c r="G43" s="42" t="n"/>
      <c r="H43" s="42" t="n"/>
      <c r="I43" s="42" t="n"/>
      <c r="J43" s="42" t="n"/>
      <c r="K43" s="43" t="n"/>
      <c r="L43" s="43" t="n"/>
      <c r="M43" s="42" t="n"/>
      <c r="N43" s="42" t="n"/>
      <c r="O43" s="42" t="n"/>
      <c r="P43" s="42" t="n"/>
      <c r="Q43" s="42" t="n"/>
      <c r="R43" s="43" t="n"/>
      <c r="S43" s="43" t="n"/>
      <c r="T43" s="42" t="n"/>
      <c r="U43" s="42" t="n"/>
      <c r="V43" s="42" t="n"/>
      <c r="W43" s="42" t="n"/>
      <c r="X43" s="42" t="n"/>
      <c r="Y43" s="43" t="n"/>
      <c r="Z43" s="43" t="n"/>
      <c r="AA43" s="42" t="n"/>
      <c r="AB43" s="42" t="n"/>
      <c r="AC43" s="42" t="n"/>
      <c r="AD43" s="42" t="n"/>
      <c r="AE43" s="42" t="n"/>
      <c r="AF43" s="43" t="n"/>
      <c r="AG43" s="43" t="n"/>
      <c r="AH43" s="42" t="n"/>
      <c r="AI43" s="42"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3" t="n"/>
      <c r="F44" s="42" t="n"/>
      <c r="G44" s="42" t="n"/>
      <c r="H44" s="42" t="n"/>
      <c r="I44" s="42" t="n"/>
      <c r="J44" s="42" t="n"/>
      <c r="K44" s="43" t="n"/>
      <c r="L44" s="43" t="n"/>
      <c r="M44" s="42" t="n"/>
      <c r="N44" s="42" t="n"/>
      <c r="O44" s="42" t="n"/>
      <c r="P44" s="42" t="n"/>
      <c r="Q44" s="42" t="n"/>
      <c r="R44" s="43" t="n"/>
      <c r="S44" s="43" t="n"/>
      <c r="T44" s="42" t="n"/>
      <c r="U44" s="42" t="n"/>
      <c r="V44" s="42" t="n"/>
      <c r="W44" s="42" t="n"/>
      <c r="X44" s="42" t="n"/>
      <c r="Y44" s="43" t="n"/>
      <c r="Z44" s="43" t="n"/>
      <c r="AA44" s="42" t="n"/>
      <c r="AB44" s="42" t="n"/>
      <c r="AC44" s="42" t="n"/>
      <c r="AD44" s="42" t="n"/>
      <c r="AE44" s="42" t="n"/>
      <c r="AF44" s="43" t="n"/>
      <c r="AG44" s="43" t="n"/>
      <c r="AH44" s="42" t="n"/>
      <c r="AI44" s="42"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3" t="n"/>
      <c r="F45" s="42" t="n"/>
      <c r="G45" s="42" t="n"/>
      <c r="H45" s="42" t="n"/>
      <c r="I45" s="42" t="n"/>
      <c r="J45" s="42" t="n"/>
      <c r="K45" s="43" t="n"/>
      <c r="L45" s="43" t="n"/>
      <c r="M45" s="42" t="n"/>
      <c r="N45" s="42" t="n"/>
      <c r="O45" s="42" t="n"/>
      <c r="P45" s="42" t="n"/>
      <c r="Q45" s="42" t="n"/>
      <c r="R45" s="43" t="n"/>
      <c r="S45" s="43" t="n"/>
      <c r="T45" s="42" t="n"/>
      <c r="U45" s="42" t="n"/>
      <c r="V45" s="42" t="n"/>
      <c r="W45" s="42" t="n"/>
      <c r="X45" s="42" t="n"/>
      <c r="Y45" s="43" t="n"/>
      <c r="Z45" s="43" t="n"/>
      <c r="AA45" s="42" t="n"/>
      <c r="AB45" s="42" t="n"/>
      <c r="AC45" s="42" t="n"/>
      <c r="AD45" s="42" t="n"/>
      <c r="AE45" s="42" t="n"/>
      <c r="AF45" s="43" t="n"/>
      <c r="AG45" s="43" t="n"/>
      <c r="AH45" s="42" t="n"/>
      <c r="AI45" s="42"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3" t="n"/>
      <c r="F46" s="42" t="n"/>
      <c r="G46" s="42" t="n"/>
      <c r="H46" s="42" t="n"/>
      <c r="I46" s="42" t="n"/>
      <c r="J46" s="42" t="n"/>
      <c r="K46" s="43" t="n"/>
      <c r="L46" s="43" t="n"/>
      <c r="M46" s="42" t="n"/>
      <c r="N46" s="42" t="n"/>
      <c r="O46" s="42" t="n"/>
      <c r="P46" s="42" t="n"/>
      <c r="Q46" s="42" t="n"/>
      <c r="R46" s="43" t="n"/>
      <c r="S46" s="43" t="n"/>
      <c r="T46" s="42" t="n"/>
      <c r="U46" s="42" t="n"/>
      <c r="V46" s="42" t="n"/>
      <c r="W46" s="42" t="n"/>
      <c r="X46" s="42" t="n"/>
      <c r="Y46" s="43" t="n"/>
      <c r="Z46" s="43" t="n"/>
      <c r="AA46" s="42" t="n"/>
      <c r="AB46" s="42" t="n"/>
      <c r="AC46" s="42" t="n"/>
      <c r="AD46" s="42" t="n"/>
      <c r="AE46" s="42" t="n"/>
      <c r="AF46" s="43" t="n"/>
      <c r="AG46" s="43" t="n"/>
      <c r="AH46" s="42" t="n"/>
      <c r="AI46" s="42"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3" t="n"/>
      <c r="F47" s="42" t="n"/>
      <c r="G47" s="42" t="n"/>
      <c r="H47" s="42" t="n"/>
      <c r="I47" s="42" t="n"/>
      <c r="J47" s="42" t="n"/>
      <c r="K47" s="43" t="n"/>
      <c r="L47" s="43" t="n"/>
      <c r="M47" s="42" t="n"/>
      <c r="N47" s="42" t="n"/>
      <c r="O47" s="42" t="n"/>
      <c r="P47" s="42" t="n"/>
      <c r="Q47" s="42" t="n"/>
      <c r="R47" s="43" t="n"/>
      <c r="S47" s="43" t="n"/>
      <c r="T47" s="42" t="n"/>
      <c r="U47" s="42" t="n"/>
      <c r="V47" s="42" t="n"/>
      <c r="W47" s="42" t="n"/>
      <c r="X47" s="42" t="n"/>
      <c r="Y47" s="43" t="n"/>
      <c r="Z47" s="43" t="n"/>
      <c r="AA47" s="42" t="n"/>
      <c r="AB47" s="42" t="n"/>
      <c r="AC47" s="42" t="n"/>
      <c r="AD47" s="42" t="n"/>
      <c r="AE47" s="42" t="n"/>
      <c r="AF47" s="43" t="n"/>
      <c r="AG47" s="43" t="n"/>
      <c r="AH47" s="42" t="n"/>
      <c r="AI47" s="42"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3" t="n"/>
      <c r="F48" s="42" t="n"/>
      <c r="G48" s="42" t="n"/>
      <c r="H48" s="42" t="n"/>
      <c r="I48" s="42" t="n"/>
      <c r="J48" s="42" t="n"/>
      <c r="K48" s="43" t="n"/>
      <c r="L48" s="43" t="n"/>
      <c r="M48" s="42" t="n"/>
      <c r="N48" s="42" t="n"/>
      <c r="O48" s="42" t="n"/>
      <c r="P48" s="42" t="n"/>
      <c r="Q48" s="42" t="n"/>
      <c r="R48" s="43" t="n"/>
      <c r="S48" s="43" t="n"/>
      <c r="T48" s="42" t="n"/>
      <c r="U48" s="42" t="n"/>
      <c r="V48" s="42" t="n"/>
      <c r="W48" s="42" t="n"/>
      <c r="X48" s="42" t="n"/>
      <c r="Y48" s="43" t="n"/>
      <c r="Z48" s="43" t="n"/>
      <c r="AA48" s="42" t="n"/>
      <c r="AB48" s="42" t="n"/>
      <c r="AC48" s="42" t="n"/>
      <c r="AD48" s="42" t="n"/>
      <c r="AE48" s="42" t="n"/>
      <c r="AF48" s="43" t="n"/>
      <c r="AG48" s="43" t="n"/>
      <c r="AH48" s="42" t="n"/>
      <c r="AI48" s="42"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3" t="n"/>
      <c r="F49" s="42" t="n"/>
      <c r="G49" s="42" t="n"/>
      <c r="H49" s="42" t="n"/>
      <c r="I49" s="42" t="n"/>
      <c r="J49" s="42" t="n"/>
      <c r="K49" s="43" t="n"/>
      <c r="L49" s="43" t="n"/>
      <c r="M49" s="42" t="n"/>
      <c r="N49" s="42" t="n"/>
      <c r="O49" s="42" t="n"/>
      <c r="P49" s="42" t="n"/>
      <c r="Q49" s="42" t="n"/>
      <c r="R49" s="43" t="n"/>
      <c r="S49" s="43" t="n"/>
      <c r="T49" s="42" t="n"/>
      <c r="U49" s="42" t="n"/>
      <c r="V49" s="42" t="n"/>
      <c r="W49" s="42" t="n"/>
      <c r="X49" s="42" t="n"/>
      <c r="Y49" s="43" t="n"/>
      <c r="Z49" s="43" t="n"/>
      <c r="AA49" s="42" t="n"/>
      <c r="AB49" s="42" t="n"/>
      <c r="AC49" s="42" t="n"/>
      <c r="AD49" s="42" t="n"/>
      <c r="AE49" s="42" t="n"/>
      <c r="AF49" s="43" t="n"/>
      <c r="AG49" s="43" t="n"/>
      <c r="AH49" s="42" t="n"/>
      <c r="AI49" s="42"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3" t="n"/>
      <c r="F50" s="42" t="n"/>
      <c r="G50" s="42" t="n"/>
      <c r="H50" s="42" t="n"/>
      <c r="I50" s="42" t="n"/>
      <c r="J50" s="42" t="n"/>
      <c r="K50" s="43" t="n"/>
      <c r="L50" s="43" t="n"/>
      <c r="M50" s="42" t="n"/>
      <c r="N50" s="42" t="n"/>
      <c r="O50" s="42" t="n"/>
      <c r="P50" s="42" t="n"/>
      <c r="Q50" s="42" t="n"/>
      <c r="R50" s="43" t="n"/>
      <c r="S50" s="43" t="n"/>
      <c r="T50" s="42" t="n"/>
      <c r="U50" s="42" t="n"/>
      <c r="V50" s="42" t="n"/>
      <c r="W50" s="42" t="n"/>
      <c r="X50" s="42" t="n"/>
      <c r="Y50" s="43" t="n"/>
      <c r="Z50" s="43" t="n"/>
      <c r="AA50" s="42" t="n"/>
      <c r="AB50" s="42" t="n"/>
      <c r="AC50" s="42" t="n"/>
      <c r="AD50" s="42" t="n"/>
      <c r="AE50" s="42" t="n"/>
      <c r="AF50" s="43" t="n"/>
      <c r="AG50" s="43" t="n"/>
      <c r="AH50" s="42" t="n"/>
      <c r="AI50" s="42"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3" t="n"/>
      <c r="F51" s="42" t="n"/>
      <c r="G51" s="42" t="n"/>
      <c r="H51" s="42" t="n"/>
      <c r="I51" s="42" t="n"/>
      <c r="J51" s="42" t="n"/>
      <c r="K51" s="43" t="n"/>
      <c r="L51" s="43" t="n"/>
      <c r="M51" s="42" t="n"/>
      <c r="N51" s="42" t="n"/>
      <c r="O51" s="42" t="n"/>
      <c r="P51" s="42" t="n"/>
      <c r="Q51" s="42" t="n"/>
      <c r="R51" s="43" t="n"/>
      <c r="S51" s="43" t="n"/>
      <c r="T51" s="42" t="n"/>
      <c r="U51" s="42" t="n"/>
      <c r="V51" s="42" t="n"/>
      <c r="W51" s="42" t="n"/>
      <c r="X51" s="42" t="n"/>
      <c r="Y51" s="43" t="n"/>
      <c r="Z51" s="43" t="n"/>
      <c r="AA51" s="42" t="n"/>
      <c r="AB51" s="42" t="n"/>
      <c r="AC51" s="42" t="n"/>
      <c r="AD51" s="42" t="n"/>
      <c r="AE51" s="42" t="n"/>
      <c r="AF51" s="43" t="n"/>
      <c r="AG51" s="43" t="n"/>
      <c r="AH51" s="42" t="n"/>
      <c r="AI51" s="42"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3" t="n"/>
      <c r="F52" s="42" t="n"/>
      <c r="G52" s="42" t="n"/>
      <c r="H52" s="42" t="n"/>
      <c r="I52" s="42" t="n"/>
      <c r="J52" s="42" t="n"/>
      <c r="K52" s="43" t="n"/>
      <c r="L52" s="43" t="n"/>
      <c r="M52" s="42" t="n"/>
      <c r="N52" s="42" t="n"/>
      <c r="O52" s="42" t="n"/>
      <c r="P52" s="42" t="n"/>
      <c r="Q52" s="42" t="n"/>
      <c r="R52" s="43" t="n"/>
      <c r="S52" s="43" t="n"/>
      <c r="T52" s="42" t="n"/>
      <c r="U52" s="42" t="n"/>
      <c r="V52" s="42" t="n"/>
      <c r="W52" s="42" t="n"/>
      <c r="X52" s="42" t="n"/>
      <c r="Y52" s="43" t="n"/>
      <c r="Z52" s="43" t="n"/>
      <c r="AA52" s="42" t="n"/>
      <c r="AB52" s="42" t="n"/>
      <c r="AC52" s="42" t="n"/>
      <c r="AD52" s="42" t="n"/>
      <c r="AE52" s="42" t="n"/>
      <c r="AF52" s="43" t="n"/>
      <c r="AG52" s="43" t="n"/>
      <c r="AH52" s="42" t="n"/>
      <c r="AI52" s="42"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3" t="n"/>
      <c r="F53" s="42" t="n"/>
      <c r="G53" s="42" t="n"/>
      <c r="H53" s="42" t="n"/>
      <c r="I53" s="42" t="n"/>
      <c r="J53" s="42" t="n"/>
      <c r="K53" s="43" t="n"/>
      <c r="L53" s="43" t="n"/>
      <c r="M53" s="42" t="n"/>
      <c r="N53" s="42" t="n"/>
      <c r="O53" s="42" t="n"/>
      <c r="P53" s="42" t="n"/>
      <c r="Q53" s="42" t="n"/>
      <c r="R53" s="43" t="n"/>
      <c r="S53" s="43" t="n"/>
      <c r="T53" s="42" t="n"/>
      <c r="U53" s="42" t="n"/>
      <c r="V53" s="42" t="n"/>
      <c r="W53" s="42" t="n"/>
      <c r="X53" s="42" t="n"/>
      <c r="Y53" s="43" t="n"/>
      <c r="Z53" s="43" t="n"/>
      <c r="AA53" s="42" t="n"/>
      <c r="AB53" s="42" t="n"/>
      <c r="AC53" s="42" t="n"/>
      <c r="AD53" s="42" t="n"/>
      <c r="AE53" s="42" t="n"/>
      <c r="AF53" s="43" t="n"/>
      <c r="AG53" s="43" t="n"/>
      <c r="AH53" s="42" t="n"/>
      <c r="AI53" s="42"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3" t="n"/>
      <c r="F54" s="42" t="n"/>
      <c r="G54" s="42" t="n"/>
      <c r="H54" s="42" t="n"/>
      <c r="I54" s="42" t="n"/>
      <c r="J54" s="42" t="n"/>
      <c r="K54" s="43" t="n"/>
      <c r="L54" s="43" t="n"/>
      <c r="M54" s="42" t="n"/>
      <c r="N54" s="42" t="n"/>
      <c r="O54" s="42" t="n"/>
      <c r="P54" s="42" t="n"/>
      <c r="Q54" s="42" t="n"/>
      <c r="R54" s="43" t="n"/>
      <c r="S54" s="43" t="n"/>
      <c r="T54" s="42" t="n"/>
      <c r="U54" s="42" t="n"/>
      <c r="V54" s="42" t="n"/>
      <c r="W54" s="42" t="n"/>
      <c r="X54" s="42" t="n"/>
      <c r="Y54" s="43" t="n"/>
      <c r="Z54" s="43" t="n"/>
      <c r="AA54" s="42" t="n"/>
      <c r="AB54" s="42" t="n"/>
      <c r="AC54" s="42" t="n"/>
      <c r="AD54" s="42" t="n"/>
      <c r="AE54" s="42" t="n"/>
      <c r="AF54" s="43" t="n"/>
      <c r="AG54" s="43" t="n"/>
      <c r="AH54" s="42" t="n"/>
      <c r="AI54" s="42"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3" t="n"/>
      <c r="F55" s="42" t="n"/>
      <c r="G55" s="42" t="n"/>
      <c r="H55" s="42" t="n"/>
      <c r="I55" s="42" t="n"/>
      <c r="J55" s="42" t="n"/>
      <c r="K55" s="43" t="n"/>
      <c r="L55" s="43" t="n"/>
      <c r="M55" s="42" t="n"/>
      <c r="N55" s="42" t="n"/>
      <c r="O55" s="42" t="n"/>
      <c r="P55" s="42" t="n"/>
      <c r="Q55" s="42" t="n"/>
      <c r="R55" s="43" t="n"/>
      <c r="S55" s="43" t="n"/>
      <c r="T55" s="42" t="n"/>
      <c r="U55" s="42" t="n"/>
      <c r="V55" s="42" t="n"/>
      <c r="W55" s="42" t="n"/>
      <c r="X55" s="42" t="n"/>
      <c r="Y55" s="43" t="n"/>
      <c r="Z55" s="43" t="n"/>
      <c r="AA55" s="42" t="n"/>
      <c r="AB55" s="42" t="n"/>
      <c r="AC55" s="42" t="n"/>
      <c r="AD55" s="42" t="n"/>
      <c r="AE55" s="42" t="n"/>
      <c r="AF55" s="43" t="n"/>
      <c r="AG55" s="43" t="n"/>
      <c r="AH55" s="42" t="n"/>
      <c r="AI55" s="42"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3" t="n"/>
      <c r="F56" s="42" t="n"/>
      <c r="G56" s="42" t="n"/>
      <c r="H56" s="42" t="n"/>
      <c r="I56" s="42" t="n"/>
      <c r="J56" s="42" t="n"/>
      <c r="K56" s="43" t="n"/>
      <c r="L56" s="43" t="n"/>
      <c r="M56" s="42" t="n"/>
      <c r="N56" s="42" t="n"/>
      <c r="O56" s="42" t="n"/>
      <c r="P56" s="42" t="n"/>
      <c r="Q56" s="42" t="n"/>
      <c r="R56" s="43" t="n"/>
      <c r="S56" s="43" t="n"/>
      <c r="T56" s="42" t="n"/>
      <c r="U56" s="42" t="n"/>
      <c r="V56" s="42" t="n"/>
      <c r="W56" s="42" t="n"/>
      <c r="X56" s="42" t="n"/>
      <c r="Y56" s="43" t="n"/>
      <c r="Z56" s="43" t="n"/>
      <c r="AA56" s="42" t="n"/>
      <c r="AB56" s="42" t="n"/>
      <c r="AC56" s="42" t="n"/>
      <c r="AD56" s="42" t="n"/>
      <c r="AE56" s="42" t="n"/>
      <c r="AF56" s="43" t="n"/>
      <c r="AG56" s="43" t="n"/>
      <c r="AH56" s="42" t="n"/>
      <c r="AI56" s="42"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3" t="n"/>
      <c r="F57" s="42" t="n"/>
      <c r="G57" s="42" t="n"/>
      <c r="H57" s="42" t="n"/>
      <c r="I57" s="42" t="n"/>
      <c r="J57" s="42" t="n"/>
      <c r="K57" s="43" t="n"/>
      <c r="L57" s="43" t="n"/>
      <c r="M57" s="42" t="n"/>
      <c r="N57" s="42" t="n"/>
      <c r="O57" s="42" t="n"/>
      <c r="P57" s="42" t="n"/>
      <c r="Q57" s="42" t="n"/>
      <c r="R57" s="43" t="n"/>
      <c r="S57" s="43" t="n"/>
      <c r="T57" s="42" t="n"/>
      <c r="U57" s="42" t="n"/>
      <c r="V57" s="42" t="n"/>
      <c r="W57" s="42" t="n"/>
      <c r="X57" s="42" t="n"/>
      <c r="Y57" s="43" t="n"/>
      <c r="Z57" s="43" t="n"/>
      <c r="AA57" s="42" t="n"/>
      <c r="AB57" s="42" t="n"/>
      <c r="AC57" s="42" t="n"/>
      <c r="AD57" s="42" t="n"/>
      <c r="AE57" s="42" t="n"/>
      <c r="AF57" s="43" t="n"/>
      <c r="AG57" s="43" t="n"/>
      <c r="AH57" s="42" t="n"/>
      <c r="AI57" s="42"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3" t="n"/>
      <c r="F58" s="42" t="n"/>
      <c r="G58" s="42" t="n"/>
      <c r="H58" s="42" t="n"/>
      <c r="I58" s="42" t="n"/>
      <c r="J58" s="42" t="n"/>
      <c r="K58" s="43" t="n"/>
      <c r="L58" s="43" t="n"/>
      <c r="M58" s="42" t="n"/>
      <c r="N58" s="42" t="n"/>
      <c r="O58" s="42" t="n"/>
      <c r="P58" s="42" t="n"/>
      <c r="Q58" s="42" t="n"/>
      <c r="R58" s="43" t="n"/>
      <c r="S58" s="43" t="n"/>
      <c r="T58" s="42" t="n"/>
      <c r="U58" s="42" t="n"/>
      <c r="V58" s="42" t="n"/>
      <c r="W58" s="42" t="n"/>
      <c r="X58" s="42" t="n"/>
      <c r="Y58" s="43" t="n"/>
      <c r="Z58" s="43" t="n"/>
      <c r="AA58" s="42" t="n"/>
      <c r="AB58" s="42" t="n"/>
      <c r="AC58" s="42" t="n"/>
      <c r="AD58" s="42" t="n"/>
      <c r="AE58" s="42" t="n"/>
      <c r="AF58" s="43" t="n"/>
      <c r="AG58" s="43" t="n"/>
      <c r="AH58" s="42" t="n"/>
      <c r="AI58" s="42"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3" t="n"/>
      <c r="F59" s="42" t="n"/>
      <c r="G59" s="42" t="n"/>
      <c r="H59" s="42" t="n"/>
      <c r="I59" s="42" t="n"/>
      <c r="J59" s="42" t="n"/>
      <c r="K59" s="43" t="n"/>
      <c r="L59" s="43" t="n"/>
      <c r="M59" s="42" t="n"/>
      <c r="N59" s="42" t="n"/>
      <c r="O59" s="42" t="n"/>
      <c r="P59" s="42" t="n"/>
      <c r="Q59" s="42" t="n"/>
      <c r="R59" s="43" t="n"/>
      <c r="S59" s="43" t="n"/>
      <c r="T59" s="42" t="n"/>
      <c r="U59" s="42" t="n"/>
      <c r="V59" s="42" t="n"/>
      <c r="W59" s="42" t="n"/>
      <c r="X59" s="42" t="n"/>
      <c r="Y59" s="43" t="n"/>
      <c r="Z59" s="43" t="n"/>
      <c r="AA59" s="42" t="n"/>
      <c r="AB59" s="42" t="n"/>
      <c r="AC59" s="42" t="n"/>
      <c r="AD59" s="42" t="n"/>
      <c r="AE59" s="42" t="n"/>
      <c r="AF59" s="43" t="n"/>
      <c r="AG59" s="43" t="n"/>
      <c r="AH59" s="42" t="n"/>
      <c r="AI59" s="42"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3" t="n"/>
      <c r="F60" s="42" t="n"/>
      <c r="G60" s="42" t="n"/>
      <c r="H60" s="42" t="n"/>
      <c r="I60" s="42" t="n"/>
      <c r="J60" s="42" t="n"/>
      <c r="K60" s="43" t="n"/>
      <c r="L60" s="43" t="n"/>
      <c r="M60" s="42" t="n"/>
      <c r="N60" s="42" t="n"/>
      <c r="O60" s="42" t="n"/>
      <c r="P60" s="42" t="n"/>
      <c r="Q60" s="42" t="n"/>
      <c r="R60" s="43" t="n"/>
      <c r="S60" s="43" t="n"/>
      <c r="T60" s="42" t="n"/>
      <c r="U60" s="42" t="n"/>
      <c r="V60" s="42" t="n"/>
      <c r="W60" s="42" t="n"/>
      <c r="X60" s="42" t="n"/>
      <c r="Y60" s="43" t="n"/>
      <c r="Z60" s="43" t="n"/>
      <c r="AA60" s="42" t="n"/>
      <c r="AB60" s="42" t="n"/>
      <c r="AC60" s="42" t="n"/>
      <c r="AD60" s="42" t="n"/>
      <c r="AE60" s="42" t="n"/>
      <c r="AF60" s="43" t="n"/>
      <c r="AG60" s="43" t="n"/>
      <c r="AH60" s="42" t="n"/>
      <c r="AI60" s="42"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3" t="n"/>
      <c r="F61" s="42" t="n"/>
      <c r="G61" s="42" t="n"/>
      <c r="H61" s="42" t="n"/>
      <c r="I61" s="42" t="n"/>
      <c r="J61" s="42" t="n"/>
      <c r="K61" s="43" t="n"/>
      <c r="L61" s="43" t="n"/>
      <c r="M61" s="42" t="n"/>
      <c r="N61" s="42" t="n"/>
      <c r="O61" s="42" t="n"/>
      <c r="P61" s="42" t="n"/>
      <c r="Q61" s="42" t="n"/>
      <c r="R61" s="43" t="n"/>
      <c r="S61" s="43" t="n"/>
      <c r="T61" s="42" t="n"/>
      <c r="U61" s="42" t="n"/>
      <c r="V61" s="42" t="n"/>
      <c r="W61" s="42" t="n"/>
      <c r="X61" s="42" t="n"/>
      <c r="Y61" s="43" t="n"/>
      <c r="Z61" s="43" t="n"/>
      <c r="AA61" s="42" t="n"/>
      <c r="AB61" s="42" t="n"/>
      <c r="AC61" s="42" t="n"/>
      <c r="AD61" s="42" t="n"/>
      <c r="AE61" s="42" t="n"/>
      <c r="AF61" s="43" t="n"/>
      <c r="AG61" s="43" t="n"/>
      <c r="AH61" s="42" t="n"/>
      <c r="AI61" s="42"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3" t="n"/>
      <c r="F62" s="42" t="n"/>
      <c r="G62" s="42" t="n"/>
      <c r="H62" s="42" t="n"/>
      <c r="I62" s="42" t="n"/>
      <c r="J62" s="42" t="n"/>
      <c r="K62" s="43" t="n"/>
      <c r="L62" s="43" t="n"/>
      <c r="M62" s="42" t="n"/>
      <c r="N62" s="42" t="n"/>
      <c r="O62" s="42" t="n"/>
      <c r="P62" s="42" t="n"/>
      <c r="Q62" s="42" t="n"/>
      <c r="R62" s="43" t="n"/>
      <c r="S62" s="43" t="n"/>
      <c r="T62" s="42" t="n"/>
      <c r="U62" s="42" t="n"/>
      <c r="V62" s="42" t="n"/>
      <c r="W62" s="42" t="n"/>
      <c r="X62" s="42" t="n"/>
      <c r="Y62" s="43" t="n"/>
      <c r="Z62" s="43" t="n"/>
      <c r="AA62" s="42" t="n"/>
      <c r="AB62" s="42" t="n"/>
      <c r="AC62" s="42" t="n"/>
      <c r="AD62" s="42" t="n"/>
      <c r="AE62" s="42" t="n"/>
      <c r="AF62" s="43" t="n"/>
      <c r="AG62" s="43" t="n"/>
      <c r="AH62" s="42" t="n"/>
      <c r="AI62" s="42"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3" t="n"/>
      <c r="F63" s="42" t="n"/>
      <c r="G63" s="42" t="n"/>
      <c r="H63" s="42" t="n"/>
      <c r="I63" s="42" t="n"/>
      <c r="J63" s="42" t="n"/>
      <c r="K63" s="43" t="n"/>
      <c r="L63" s="43" t="n"/>
      <c r="M63" s="42" t="n"/>
      <c r="N63" s="42" t="n"/>
      <c r="O63" s="42" t="n"/>
      <c r="P63" s="42" t="n"/>
      <c r="Q63" s="42" t="n"/>
      <c r="R63" s="43" t="n"/>
      <c r="S63" s="43" t="n"/>
      <c r="T63" s="42" t="n"/>
      <c r="U63" s="42" t="n"/>
      <c r="V63" s="42" t="n"/>
      <c r="W63" s="42" t="n"/>
      <c r="X63" s="42" t="n"/>
      <c r="Y63" s="43" t="n"/>
      <c r="Z63" s="43" t="n"/>
      <c r="AA63" s="42" t="n"/>
      <c r="AB63" s="42" t="n"/>
      <c r="AC63" s="42" t="n"/>
      <c r="AD63" s="42" t="n"/>
      <c r="AE63" s="42" t="n"/>
      <c r="AF63" s="43" t="n"/>
      <c r="AG63" s="43" t="n"/>
      <c r="AH63" s="42" t="n"/>
      <c r="AI63" s="42"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3" t="n"/>
      <c r="F64" s="42" t="n"/>
      <c r="G64" s="42" t="n"/>
      <c r="H64" s="42" t="n"/>
      <c r="I64" s="42" t="n"/>
      <c r="J64" s="42" t="n"/>
      <c r="K64" s="43" t="n"/>
      <c r="L64" s="43" t="n"/>
      <c r="M64" s="42" t="n"/>
      <c r="N64" s="42" t="n"/>
      <c r="O64" s="42" t="n"/>
      <c r="P64" s="42" t="n"/>
      <c r="Q64" s="42" t="n"/>
      <c r="R64" s="43" t="n"/>
      <c r="S64" s="43" t="n"/>
      <c r="T64" s="42" t="n"/>
      <c r="U64" s="42" t="n"/>
      <c r="V64" s="42" t="n"/>
      <c r="W64" s="42" t="n"/>
      <c r="X64" s="42" t="n"/>
      <c r="Y64" s="43" t="n"/>
      <c r="Z64" s="43" t="n"/>
      <c r="AA64" s="42" t="n"/>
      <c r="AB64" s="42" t="n"/>
      <c r="AC64" s="42" t="n"/>
      <c r="AD64" s="42" t="n"/>
      <c r="AE64" s="42" t="n"/>
      <c r="AF64" s="43" t="n"/>
      <c r="AG64" s="43" t="n"/>
      <c r="AH64" s="42" t="n"/>
      <c r="AI64" s="42"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3" t="n"/>
      <c r="F65" s="42" t="n"/>
      <c r="G65" s="42" t="n"/>
      <c r="H65" s="42" t="n"/>
      <c r="I65" s="42" t="n"/>
      <c r="J65" s="42" t="n"/>
      <c r="K65" s="43" t="n"/>
      <c r="L65" s="43" t="n"/>
      <c r="M65" s="42" t="n"/>
      <c r="N65" s="42" t="n"/>
      <c r="O65" s="42" t="n"/>
      <c r="P65" s="42" t="n"/>
      <c r="Q65" s="42" t="n"/>
      <c r="R65" s="43" t="n"/>
      <c r="S65" s="43" t="n"/>
      <c r="T65" s="42" t="n"/>
      <c r="U65" s="42" t="n"/>
      <c r="V65" s="42" t="n"/>
      <c r="W65" s="42" t="n"/>
      <c r="X65" s="42" t="n"/>
      <c r="Y65" s="43" t="n"/>
      <c r="Z65" s="43" t="n"/>
      <c r="AA65" s="42" t="n"/>
      <c r="AB65" s="42" t="n"/>
      <c r="AC65" s="42" t="n"/>
      <c r="AD65" s="42" t="n"/>
      <c r="AE65" s="42" t="n"/>
      <c r="AF65" s="43" t="n"/>
      <c r="AG65" s="43" t="n"/>
      <c r="AH65" s="42" t="n"/>
      <c r="AI65" s="42"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3" t="n"/>
      <c r="F66" s="42" t="n"/>
      <c r="G66" s="42" t="n"/>
      <c r="H66" s="42" t="n"/>
      <c r="I66" s="42" t="n"/>
      <c r="J66" s="42" t="n"/>
      <c r="K66" s="43" t="n"/>
      <c r="L66" s="43" t="n"/>
      <c r="M66" s="42" t="n"/>
      <c r="N66" s="42" t="n"/>
      <c r="O66" s="42" t="n"/>
      <c r="P66" s="42" t="n"/>
      <c r="Q66" s="42" t="n"/>
      <c r="R66" s="43" t="n"/>
      <c r="S66" s="43" t="n"/>
      <c r="T66" s="42" t="n"/>
      <c r="U66" s="42" t="n"/>
      <c r="V66" s="42" t="n"/>
      <c r="W66" s="42" t="n"/>
      <c r="X66" s="42" t="n"/>
      <c r="Y66" s="43" t="n"/>
      <c r="Z66" s="43" t="n"/>
      <c r="AA66" s="42" t="n"/>
      <c r="AB66" s="42" t="n"/>
      <c r="AC66" s="42" t="n"/>
      <c r="AD66" s="42" t="n"/>
      <c r="AE66" s="42" t="n"/>
      <c r="AF66" s="43" t="n"/>
      <c r="AG66" s="43" t="n"/>
      <c r="AH66" s="42" t="n"/>
      <c r="AI66" s="42"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10.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سبتمبر 2026  —  شركة أرمسترونج  |  فرع 10 رمضان  |  موقع التجمعات</t>
        </is>
      </c>
    </row>
    <row r="2" ht="24" customHeight="1">
      <c r="A2" s="22" t="inlineStr">
        <is>
          <t>أيام الشهر: 30    •    أيام المعيار: 26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5" t="n">
        <v>3</v>
      </c>
      <c r="H5" s="26" t="n">
        <v>4</v>
      </c>
      <c r="I5" s="26" t="n">
        <v>5</v>
      </c>
      <c r="J5" s="25" t="n">
        <v>6</v>
      </c>
      <c r="K5" s="25" t="n">
        <v>7</v>
      </c>
      <c r="L5" s="25" t="n">
        <v>8</v>
      </c>
      <c r="M5" s="25" t="n">
        <v>9</v>
      </c>
      <c r="N5" s="25" t="n">
        <v>10</v>
      </c>
      <c r="O5" s="26" t="n">
        <v>11</v>
      </c>
      <c r="P5" s="26" t="n">
        <v>12</v>
      </c>
      <c r="Q5" s="25" t="n">
        <v>13</v>
      </c>
      <c r="R5" s="25" t="n">
        <v>14</v>
      </c>
      <c r="S5" s="25" t="n">
        <v>15</v>
      </c>
      <c r="T5" s="25" t="n">
        <v>16</v>
      </c>
      <c r="U5" s="25" t="n">
        <v>17</v>
      </c>
      <c r="V5" s="26" t="n">
        <v>18</v>
      </c>
      <c r="W5" s="26" t="n">
        <v>19</v>
      </c>
      <c r="X5" s="25" t="n">
        <v>20</v>
      </c>
      <c r="Y5" s="25" t="n">
        <v>21</v>
      </c>
      <c r="Z5" s="25" t="n">
        <v>22</v>
      </c>
      <c r="AA5" s="25" t="n">
        <v>23</v>
      </c>
      <c r="AB5" s="25" t="n">
        <v>24</v>
      </c>
      <c r="AC5" s="26" t="n">
        <v>25</v>
      </c>
      <c r="AD5" s="26" t="n">
        <v>26</v>
      </c>
      <c r="AE5" s="25" t="n">
        <v>27</v>
      </c>
      <c r="AF5" s="25" t="n">
        <v>28</v>
      </c>
      <c r="AG5" s="25" t="n">
        <v>29</v>
      </c>
      <c r="AH5" s="25" t="n">
        <v>30</v>
      </c>
      <c r="AI5" s="60" t="inlineStr"/>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ث</t>
        </is>
      </c>
      <c r="F6" s="31" t="inlineStr">
        <is>
          <t>ر</t>
        </is>
      </c>
      <c r="G6" s="31" t="inlineStr">
        <is>
          <t>خ</t>
        </is>
      </c>
      <c r="H6" s="32" t="inlineStr">
        <is>
          <t>ج</t>
        </is>
      </c>
      <c r="I6" s="32" t="inlineStr">
        <is>
          <t>س</t>
        </is>
      </c>
      <c r="J6" s="31" t="inlineStr">
        <is>
          <t>أ</t>
        </is>
      </c>
      <c r="K6" s="31" t="inlineStr">
        <is>
          <t>ن</t>
        </is>
      </c>
      <c r="L6" s="31" t="inlineStr">
        <is>
          <t>ث</t>
        </is>
      </c>
      <c r="M6" s="31" t="inlineStr">
        <is>
          <t>ر</t>
        </is>
      </c>
      <c r="N6" s="31" t="inlineStr">
        <is>
          <t>خ</t>
        </is>
      </c>
      <c r="O6" s="32" t="inlineStr">
        <is>
          <t>ج</t>
        </is>
      </c>
      <c r="P6" s="32" t="inlineStr">
        <is>
          <t>س</t>
        </is>
      </c>
      <c r="Q6" s="31" t="inlineStr">
        <is>
          <t>أ</t>
        </is>
      </c>
      <c r="R6" s="31" t="inlineStr">
        <is>
          <t>ن</t>
        </is>
      </c>
      <c r="S6" s="31" t="inlineStr">
        <is>
          <t>ث</t>
        </is>
      </c>
      <c r="T6" s="31" t="inlineStr">
        <is>
          <t>ر</t>
        </is>
      </c>
      <c r="U6" s="31" t="inlineStr">
        <is>
          <t>خ</t>
        </is>
      </c>
      <c r="V6" s="32" t="inlineStr">
        <is>
          <t>ج</t>
        </is>
      </c>
      <c r="W6" s="32" t="inlineStr">
        <is>
          <t>س</t>
        </is>
      </c>
      <c r="X6" s="31" t="inlineStr">
        <is>
          <t>أ</t>
        </is>
      </c>
      <c r="Y6" s="31" t="inlineStr">
        <is>
          <t>ن</t>
        </is>
      </c>
      <c r="Z6" s="31" t="inlineStr">
        <is>
          <t>ث</t>
        </is>
      </c>
      <c r="AA6" s="31" t="inlineStr">
        <is>
          <t>ر</t>
        </is>
      </c>
      <c r="AB6" s="31" t="inlineStr">
        <is>
          <t>خ</t>
        </is>
      </c>
      <c r="AC6" s="32" t="inlineStr">
        <is>
          <t>ج</t>
        </is>
      </c>
      <c r="AD6" s="32" t="inlineStr">
        <is>
          <t>س</t>
        </is>
      </c>
      <c r="AE6" s="31" t="inlineStr">
        <is>
          <t>أ</t>
        </is>
      </c>
      <c r="AF6" s="31" t="inlineStr">
        <is>
          <t>ن</t>
        </is>
      </c>
      <c r="AG6" s="31" t="inlineStr">
        <is>
          <t>ث</t>
        </is>
      </c>
      <c r="AH6" s="31" t="inlineStr">
        <is>
          <t>ر</t>
        </is>
      </c>
      <c r="AI6" s="61" t="inlineStr"/>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IF(COUNTIFS(الإعدادات!$B$23:$B$60,9,الإعدادات!$C$23:$C$60,E$5)&gt;0,1,0)</f>
        <v/>
      </c>
      <c r="F7" s="37">
        <f>IF(COUNTIFS(الإعدادات!$B$23:$B$60,9,الإعدادات!$C$23:$C$60,F$5)&gt;0,1,0)</f>
        <v/>
      </c>
      <c r="G7" s="37">
        <f>IF(COUNTIFS(الإعدادات!$B$23:$B$60,9,الإعدادات!$C$23:$C$60,G$5)&gt;0,1,0)</f>
        <v/>
      </c>
      <c r="H7" s="37">
        <f>IF(COUNTIFS(الإعدادات!$B$23:$B$60,9,الإعدادات!$C$23:$C$60,H$5)&gt;0,1,0)</f>
        <v/>
      </c>
      <c r="I7" s="37">
        <f>IF(COUNTIFS(الإعدادات!$B$23:$B$60,9,الإعدادات!$C$23:$C$60,I$5)&gt;0,1,0)</f>
        <v/>
      </c>
      <c r="J7" s="37">
        <f>IF(COUNTIFS(الإعدادات!$B$23:$B$60,9,الإعدادات!$C$23:$C$60,J$5)&gt;0,1,0)</f>
        <v/>
      </c>
      <c r="K7" s="37">
        <f>IF(COUNTIFS(الإعدادات!$B$23:$B$60,9,الإعدادات!$C$23:$C$60,K$5)&gt;0,1,0)</f>
        <v/>
      </c>
      <c r="L7" s="37">
        <f>IF(COUNTIFS(الإعدادات!$B$23:$B$60,9,الإعدادات!$C$23:$C$60,L$5)&gt;0,1,0)</f>
        <v/>
      </c>
      <c r="M7" s="37">
        <f>IF(COUNTIFS(الإعدادات!$B$23:$B$60,9,الإعدادات!$C$23:$C$60,M$5)&gt;0,1,0)</f>
        <v/>
      </c>
      <c r="N7" s="37">
        <f>IF(COUNTIFS(الإعدادات!$B$23:$B$60,9,الإعدادات!$C$23:$C$60,N$5)&gt;0,1,0)</f>
        <v/>
      </c>
      <c r="O7" s="37">
        <f>IF(COUNTIFS(الإعدادات!$B$23:$B$60,9,الإعدادات!$C$23:$C$60,O$5)&gt;0,1,0)</f>
        <v/>
      </c>
      <c r="P7" s="37">
        <f>IF(COUNTIFS(الإعدادات!$B$23:$B$60,9,الإعدادات!$C$23:$C$60,P$5)&gt;0,1,0)</f>
        <v/>
      </c>
      <c r="Q7" s="37">
        <f>IF(COUNTIFS(الإعدادات!$B$23:$B$60,9,الإعدادات!$C$23:$C$60,Q$5)&gt;0,1,0)</f>
        <v/>
      </c>
      <c r="R7" s="37">
        <f>IF(COUNTIFS(الإعدادات!$B$23:$B$60,9,الإعدادات!$C$23:$C$60,R$5)&gt;0,1,0)</f>
        <v/>
      </c>
      <c r="S7" s="37">
        <f>IF(COUNTIFS(الإعدادات!$B$23:$B$60,9,الإعدادات!$C$23:$C$60,S$5)&gt;0,1,0)</f>
        <v/>
      </c>
      <c r="T7" s="37">
        <f>IF(COUNTIFS(الإعدادات!$B$23:$B$60,9,الإعدادات!$C$23:$C$60,T$5)&gt;0,1,0)</f>
        <v/>
      </c>
      <c r="U7" s="37">
        <f>IF(COUNTIFS(الإعدادات!$B$23:$B$60,9,الإعدادات!$C$23:$C$60,U$5)&gt;0,1,0)</f>
        <v/>
      </c>
      <c r="V7" s="37">
        <f>IF(COUNTIFS(الإعدادات!$B$23:$B$60,9,الإعدادات!$C$23:$C$60,V$5)&gt;0,1,0)</f>
        <v/>
      </c>
      <c r="W7" s="37">
        <f>IF(COUNTIFS(الإعدادات!$B$23:$B$60,9,الإعدادات!$C$23:$C$60,W$5)&gt;0,1,0)</f>
        <v/>
      </c>
      <c r="X7" s="37">
        <f>IF(COUNTIFS(الإعدادات!$B$23:$B$60,9,الإعدادات!$C$23:$C$60,X$5)&gt;0,1,0)</f>
        <v/>
      </c>
      <c r="Y7" s="37">
        <f>IF(COUNTIFS(الإعدادات!$B$23:$B$60,9,الإعدادات!$C$23:$C$60,Y$5)&gt;0,1,0)</f>
        <v/>
      </c>
      <c r="Z7" s="37">
        <f>IF(COUNTIFS(الإعدادات!$B$23:$B$60,9,الإعدادات!$C$23:$C$60,Z$5)&gt;0,1,0)</f>
        <v/>
      </c>
      <c r="AA7" s="37">
        <f>IF(COUNTIFS(الإعدادات!$B$23:$B$60,9,الإعدادات!$C$23:$C$60,AA$5)&gt;0,1,0)</f>
        <v/>
      </c>
      <c r="AB7" s="37">
        <f>IF(COUNTIFS(الإعدادات!$B$23:$B$60,9,الإعدادات!$C$23:$C$60,AB$5)&gt;0,1,0)</f>
        <v/>
      </c>
      <c r="AC7" s="37">
        <f>IF(COUNTIFS(الإعدادات!$B$23:$B$60,9,الإعدادات!$C$23:$C$60,AC$5)&gt;0,1,0)</f>
        <v/>
      </c>
      <c r="AD7" s="37">
        <f>IF(COUNTIFS(الإعدادات!$B$23:$B$60,9,الإعدادات!$C$23:$C$60,AD$5)&gt;0,1,0)</f>
        <v/>
      </c>
      <c r="AE7" s="37">
        <f>IF(COUNTIFS(الإعدادات!$B$23:$B$60,9,الإعدادات!$C$23:$C$60,AE$5)&gt;0,1,0)</f>
        <v/>
      </c>
      <c r="AF7" s="37">
        <f>IF(COUNTIFS(الإعدادات!$B$23:$B$60,9,الإعدادات!$C$23:$C$60,AF$5)&gt;0,1,0)</f>
        <v/>
      </c>
      <c r="AG7" s="37">
        <f>IF(COUNTIFS(الإعدادات!$B$23:$B$60,9,الإعدادات!$C$23:$C$60,AG$5)&gt;0,1,0)</f>
        <v/>
      </c>
      <c r="AH7" s="37">
        <f>IF(COUNTIFS(الإعدادات!$B$23:$B$60,9,الإعدادات!$C$23:$C$60,AH$5)&gt;0,1,0)</f>
        <v/>
      </c>
      <c r="AI7" s="62" t="n"/>
    </row>
    <row r="8" ht="20" customHeight="1">
      <c r="A8" s="39" t="n">
        <v>1</v>
      </c>
      <c r="B8" s="40" t="n">
        <v>1</v>
      </c>
      <c r="C8" s="41" t="inlineStr">
        <is>
          <t>صابر محمود محمد حسن</t>
        </is>
      </c>
      <c r="D8" s="39" t="inlineStr">
        <is>
          <t>SO</t>
        </is>
      </c>
      <c r="E8" s="42" t="n"/>
      <c r="F8" s="42" t="n"/>
      <c r="G8" s="42" t="n"/>
      <c r="H8" s="43" t="n"/>
      <c r="I8" s="43" t="n"/>
      <c r="J8" s="42" t="n"/>
      <c r="K8" s="42" t="n"/>
      <c r="L8" s="42" t="n"/>
      <c r="M8" s="42" t="n"/>
      <c r="N8" s="42" t="n"/>
      <c r="O8" s="43" t="n"/>
      <c r="P8" s="43" t="n"/>
      <c r="Q8" s="42" t="n"/>
      <c r="R8" s="42" t="n"/>
      <c r="S8" s="42" t="n"/>
      <c r="T8" s="42" t="n"/>
      <c r="U8" s="42" t="n"/>
      <c r="V8" s="43" t="n"/>
      <c r="W8" s="43" t="n"/>
      <c r="X8" s="42" t="n"/>
      <c r="Y8" s="42" t="n"/>
      <c r="Z8" s="42" t="n"/>
      <c r="AA8" s="42" t="n"/>
      <c r="AB8" s="42" t="n"/>
      <c r="AC8" s="43" t="n"/>
      <c r="AD8" s="43" t="n"/>
      <c r="AE8" s="42" t="n"/>
      <c r="AF8" s="42" t="n"/>
      <c r="AG8" s="42" t="n"/>
      <c r="AH8" s="42" t="n"/>
      <c r="AI8" s="6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2" t="n"/>
      <c r="H9" s="43" t="n"/>
      <c r="I9" s="43" t="n"/>
      <c r="J9" s="42" t="n"/>
      <c r="K9" s="42" t="n"/>
      <c r="L9" s="42" t="n"/>
      <c r="M9" s="42" t="n"/>
      <c r="N9" s="42" t="n"/>
      <c r="O9" s="43" t="n"/>
      <c r="P9" s="43" t="n"/>
      <c r="Q9" s="42" t="n"/>
      <c r="R9" s="42" t="n"/>
      <c r="S9" s="42" t="n"/>
      <c r="T9" s="42" t="n"/>
      <c r="U9" s="42" t="n"/>
      <c r="V9" s="43" t="n"/>
      <c r="W9" s="43" t="n"/>
      <c r="X9" s="42" t="n"/>
      <c r="Y9" s="42" t="n"/>
      <c r="Z9" s="42" t="n"/>
      <c r="AA9" s="42" t="n"/>
      <c r="AB9" s="42" t="n"/>
      <c r="AC9" s="43" t="n"/>
      <c r="AD9" s="43" t="n"/>
      <c r="AE9" s="42" t="n"/>
      <c r="AF9" s="42" t="n"/>
      <c r="AG9" s="42" t="n"/>
      <c r="AH9" s="42" t="n"/>
      <c r="AI9" s="6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2" t="n"/>
      <c r="H10" s="43" t="n"/>
      <c r="I10" s="43" t="n"/>
      <c r="J10" s="42" t="n"/>
      <c r="K10" s="42" t="n"/>
      <c r="L10" s="42" t="n"/>
      <c r="M10" s="42" t="n"/>
      <c r="N10" s="42" t="n"/>
      <c r="O10" s="43" t="n"/>
      <c r="P10" s="43" t="n"/>
      <c r="Q10" s="42" t="n"/>
      <c r="R10" s="42" t="n"/>
      <c r="S10" s="42" t="n"/>
      <c r="T10" s="42" t="n"/>
      <c r="U10" s="42" t="n"/>
      <c r="V10" s="43" t="n"/>
      <c r="W10" s="43" t="n"/>
      <c r="X10" s="42" t="n"/>
      <c r="Y10" s="42" t="n"/>
      <c r="Z10" s="42" t="n"/>
      <c r="AA10" s="42" t="n"/>
      <c r="AB10" s="42" t="n"/>
      <c r="AC10" s="43" t="n"/>
      <c r="AD10" s="43" t="n"/>
      <c r="AE10" s="42" t="n"/>
      <c r="AF10" s="42" t="n"/>
      <c r="AG10" s="42" t="n"/>
      <c r="AH10" s="42" t="n"/>
      <c r="AI10" s="6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2" t="n"/>
      <c r="H11" s="43" t="n"/>
      <c r="I11" s="43" t="n"/>
      <c r="J11" s="42" t="n"/>
      <c r="K11" s="42" t="n"/>
      <c r="L11" s="42" t="n"/>
      <c r="M11" s="42" t="n"/>
      <c r="N11" s="42" t="n"/>
      <c r="O11" s="43" t="n"/>
      <c r="P11" s="43" t="n"/>
      <c r="Q11" s="42" t="n"/>
      <c r="R11" s="42" t="n"/>
      <c r="S11" s="42" t="n"/>
      <c r="T11" s="42" t="n"/>
      <c r="U11" s="42" t="n"/>
      <c r="V11" s="43" t="n"/>
      <c r="W11" s="43" t="n"/>
      <c r="X11" s="42" t="n"/>
      <c r="Y11" s="42" t="n"/>
      <c r="Z11" s="42" t="n"/>
      <c r="AA11" s="42" t="n"/>
      <c r="AB11" s="42" t="n"/>
      <c r="AC11" s="43" t="n"/>
      <c r="AD11" s="43" t="n"/>
      <c r="AE11" s="42" t="n"/>
      <c r="AF11" s="42" t="n"/>
      <c r="AG11" s="42" t="n"/>
      <c r="AH11" s="42" t="n"/>
      <c r="AI11" s="6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2" t="n"/>
      <c r="H12" s="43" t="n"/>
      <c r="I12" s="43" t="n"/>
      <c r="J12" s="42" t="n"/>
      <c r="K12" s="42" t="n"/>
      <c r="L12" s="42" t="n"/>
      <c r="M12" s="42" t="n"/>
      <c r="N12" s="42" t="n"/>
      <c r="O12" s="43" t="n"/>
      <c r="P12" s="43" t="n"/>
      <c r="Q12" s="42" t="n"/>
      <c r="R12" s="42" t="n"/>
      <c r="S12" s="42" t="n"/>
      <c r="T12" s="42" t="n"/>
      <c r="U12" s="42" t="n"/>
      <c r="V12" s="43" t="n"/>
      <c r="W12" s="43" t="n"/>
      <c r="X12" s="42" t="n"/>
      <c r="Y12" s="42" t="n"/>
      <c r="Z12" s="42" t="n"/>
      <c r="AA12" s="42" t="n"/>
      <c r="AB12" s="42" t="n"/>
      <c r="AC12" s="43" t="n"/>
      <c r="AD12" s="43" t="n"/>
      <c r="AE12" s="42" t="n"/>
      <c r="AF12" s="42" t="n"/>
      <c r="AG12" s="42" t="n"/>
      <c r="AH12" s="42" t="n"/>
      <c r="AI12" s="6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2" t="n"/>
      <c r="H13" s="43" t="n"/>
      <c r="I13" s="43" t="n"/>
      <c r="J13" s="42" t="n"/>
      <c r="K13" s="42" t="n"/>
      <c r="L13" s="42" t="n"/>
      <c r="M13" s="42" t="n"/>
      <c r="N13" s="42" t="n"/>
      <c r="O13" s="43" t="n"/>
      <c r="P13" s="43" t="n"/>
      <c r="Q13" s="42" t="n"/>
      <c r="R13" s="42" t="n"/>
      <c r="S13" s="42" t="n"/>
      <c r="T13" s="42" t="n"/>
      <c r="U13" s="42" t="n"/>
      <c r="V13" s="43" t="n"/>
      <c r="W13" s="43" t="n"/>
      <c r="X13" s="42" t="n"/>
      <c r="Y13" s="42" t="n"/>
      <c r="Z13" s="42" t="n"/>
      <c r="AA13" s="42" t="n"/>
      <c r="AB13" s="42" t="n"/>
      <c r="AC13" s="43" t="n"/>
      <c r="AD13" s="43" t="n"/>
      <c r="AE13" s="42" t="n"/>
      <c r="AF13" s="42" t="n"/>
      <c r="AG13" s="42" t="n"/>
      <c r="AH13" s="42" t="n"/>
      <c r="AI13" s="6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2" t="n"/>
      <c r="H14" s="43" t="n"/>
      <c r="I14" s="43" t="n"/>
      <c r="J14" s="42" t="n"/>
      <c r="K14" s="42" t="n"/>
      <c r="L14" s="42" t="n"/>
      <c r="M14" s="42" t="n"/>
      <c r="N14" s="42" t="n"/>
      <c r="O14" s="43" t="n"/>
      <c r="P14" s="43" t="n"/>
      <c r="Q14" s="42" t="n"/>
      <c r="R14" s="42" t="n"/>
      <c r="S14" s="42" t="n"/>
      <c r="T14" s="42" t="n"/>
      <c r="U14" s="42" t="n"/>
      <c r="V14" s="43" t="n"/>
      <c r="W14" s="43" t="n"/>
      <c r="X14" s="42" t="n"/>
      <c r="Y14" s="42" t="n"/>
      <c r="Z14" s="42" t="n"/>
      <c r="AA14" s="42" t="n"/>
      <c r="AB14" s="42" t="n"/>
      <c r="AC14" s="43" t="n"/>
      <c r="AD14" s="43" t="n"/>
      <c r="AE14" s="42" t="n"/>
      <c r="AF14" s="42" t="n"/>
      <c r="AG14" s="42" t="n"/>
      <c r="AH14" s="42" t="n"/>
      <c r="AI14" s="6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2" t="n"/>
      <c r="H15" s="43" t="n"/>
      <c r="I15" s="43" t="n"/>
      <c r="J15" s="42" t="n"/>
      <c r="K15" s="42" t="n"/>
      <c r="L15" s="42" t="n"/>
      <c r="M15" s="42" t="n"/>
      <c r="N15" s="42" t="n"/>
      <c r="O15" s="43" t="n"/>
      <c r="P15" s="43" t="n"/>
      <c r="Q15" s="42" t="n"/>
      <c r="R15" s="42" t="n"/>
      <c r="S15" s="42" t="n"/>
      <c r="T15" s="42" t="n"/>
      <c r="U15" s="42" t="n"/>
      <c r="V15" s="43" t="n"/>
      <c r="W15" s="43" t="n"/>
      <c r="X15" s="42" t="n"/>
      <c r="Y15" s="42" t="n"/>
      <c r="Z15" s="42" t="n"/>
      <c r="AA15" s="42" t="n"/>
      <c r="AB15" s="42" t="n"/>
      <c r="AC15" s="43" t="n"/>
      <c r="AD15" s="43" t="n"/>
      <c r="AE15" s="42" t="n"/>
      <c r="AF15" s="42" t="n"/>
      <c r="AG15" s="42" t="n"/>
      <c r="AH15" s="42" t="n"/>
      <c r="AI15" s="6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2" t="n"/>
      <c r="H16" s="43" t="n"/>
      <c r="I16" s="43" t="n"/>
      <c r="J16" s="42" t="n"/>
      <c r="K16" s="42" t="n"/>
      <c r="L16" s="42" t="n"/>
      <c r="M16" s="42" t="n"/>
      <c r="N16" s="42" t="n"/>
      <c r="O16" s="43" t="n"/>
      <c r="P16" s="43" t="n"/>
      <c r="Q16" s="42" t="n"/>
      <c r="R16" s="42" t="n"/>
      <c r="S16" s="42" t="n"/>
      <c r="T16" s="42" t="n"/>
      <c r="U16" s="42" t="n"/>
      <c r="V16" s="43" t="n"/>
      <c r="W16" s="43" t="n"/>
      <c r="X16" s="42" t="n"/>
      <c r="Y16" s="42" t="n"/>
      <c r="Z16" s="42" t="n"/>
      <c r="AA16" s="42" t="n"/>
      <c r="AB16" s="42" t="n"/>
      <c r="AC16" s="43" t="n"/>
      <c r="AD16" s="43" t="n"/>
      <c r="AE16" s="42" t="n"/>
      <c r="AF16" s="42" t="n"/>
      <c r="AG16" s="42" t="n"/>
      <c r="AH16" s="42" t="n"/>
      <c r="AI16" s="6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2" t="n"/>
      <c r="H17" s="43" t="n"/>
      <c r="I17" s="43" t="n"/>
      <c r="J17" s="42" t="n"/>
      <c r="K17" s="42" t="n"/>
      <c r="L17" s="42" t="n"/>
      <c r="M17" s="42" t="n"/>
      <c r="N17" s="42" t="n"/>
      <c r="O17" s="43" t="n"/>
      <c r="P17" s="43" t="n"/>
      <c r="Q17" s="42" t="n"/>
      <c r="R17" s="42" t="n"/>
      <c r="S17" s="42" t="n"/>
      <c r="T17" s="42" t="n"/>
      <c r="U17" s="42" t="n"/>
      <c r="V17" s="43" t="n"/>
      <c r="W17" s="43" t="n"/>
      <c r="X17" s="42" t="n"/>
      <c r="Y17" s="42" t="n"/>
      <c r="Z17" s="42" t="n"/>
      <c r="AA17" s="42" t="n"/>
      <c r="AB17" s="42" t="n"/>
      <c r="AC17" s="43" t="n"/>
      <c r="AD17" s="43" t="n"/>
      <c r="AE17" s="42" t="n"/>
      <c r="AF17" s="42" t="n"/>
      <c r="AG17" s="42" t="n"/>
      <c r="AH17" s="42" t="n"/>
      <c r="AI17" s="6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2" t="n"/>
      <c r="H18" s="43" t="n"/>
      <c r="I18" s="43" t="n"/>
      <c r="J18" s="42" t="n"/>
      <c r="K18" s="42" t="n"/>
      <c r="L18" s="42" t="n"/>
      <c r="M18" s="42" t="n"/>
      <c r="N18" s="42" t="n"/>
      <c r="O18" s="43" t="n"/>
      <c r="P18" s="43" t="n"/>
      <c r="Q18" s="42" t="n"/>
      <c r="R18" s="42" t="n"/>
      <c r="S18" s="42" t="n"/>
      <c r="T18" s="42" t="n"/>
      <c r="U18" s="42" t="n"/>
      <c r="V18" s="43" t="n"/>
      <c r="W18" s="43" t="n"/>
      <c r="X18" s="42" t="n"/>
      <c r="Y18" s="42" t="n"/>
      <c r="Z18" s="42" t="n"/>
      <c r="AA18" s="42" t="n"/>
      <c r="AB18" s="42" t="n"/>
      <c r="AC18" s="43" t="n"/>
      <c r="AD18" s="43" t="n"/>
      <c r="AE18" s="42" t="n"/>
      <c r="AF18" s="42" t="n"/>
      <c r="AG18" s="42" t="n"/>
      <c r="AH18" s="42" t="n"/>
      <c r="AI18" s="6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2" t="n"/>
      <c r="H19" s="43" t="n"/>
      <c r="I19" s="43" t="n"/>
      <c r="J19" s="42" t="n"/>
      <c r="K19" s="42" t="n"/>
      <c r="L19" s="42" t="n"/>
      <c r="M19" s="42" t="n"/>
      <c r="N19" s="42" t="n"/>
      <c r="O19" s="43" t="n"/>
      <c r="P19" s="43" t="n"/>
      <c r="Q19" s="42" t="n"/>
      <c r="R19" s="42" t="n"/>
      <c r="S19" s="42" t="n"/>
      <c r="T19" s="42" t="n"/>
      <c r="U19" s="42" t="n"/>
      <c r="V19" s="43" t="n"/>
      <c r="W19" s="43" t="n"/>
      <c r="X19" s="42" t="n"/>
      <c r="Y19" s="42" t="n"/>
      <c r="Z19" s="42" t="n"/>
      <c r="AA19" s="42" t="n"/>
      <c r="AB19" s="42" t="n"/>
      <c r="AC19" s="43" t="n"/>
      <c r="AD19" s="43" t="n"/>
      <c r="AE19" s="42" t="n"/>
      <c r="AF19" s="42" t="n"/>
      <c r="AG19" s="42" t="n"/>
      <c r="AH19" s="42" t="n"/>
      <c r="AI19" s="6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2" t="n"/>
      <c r="H20" s="43" t="n"/>
      <c r="I20" s="43" t="n"/>
      <c r="J20" s="42" t="n"/>
      <c r="K20" s="42" t="n"/>
      <c r="L20" s="42" t="n"/>
      <c r="M20" s="42" t="n"/>
      <c r="N20" s="42" t="n"/>
      <c r="O20" s="43" t="n"/>
      <c r="P20" s="43" t="n"/>
      <c r="Q20" s="42" t="n"/>
      <c r="R20" s="42" t="n"/>
      <c r="S20" s="42" t="n"/>
      <c r="T20" s="42" t="n"/>
      <c r="U20" s="42" t="n"/>
      <c r="V20" s="43" t="n"/>
      <c r="W20" s="43" t="n"/>
      <c r="X20" s="42" t="n"/>
      <c r="Y20" s="42" t="n"/>
      <c r="Z20" s="42" t="n"/>
      <c r="AA20" s="42" t="n"/>
      <c r="AB20" s="42" t="n"/>
      <c r="AC20" s="43" t="n"/>
      <c r="AD20" s="43" t="n"/>
      <c r="AE20" s="42" t="n"/>
      <c r="AF20" s="42" t="n"/>
      <c r="AG20" s="42" t="n"/>
      <c r="AH20" s="42" t="n"/>
      <c r="AI20" s="6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2" t="n"/>
      <c r="H21" s="43" t="n"/>
      <c r="I21" s="43" t="n"/>
      <c r="J21" s="42" t="n"/>
      <c r="K21" s="42" t="n"/>
      <c r="L21" s="42" t="n"/>
      <c r="M21" s="42" t="n"/>
      <c r="N21" s="42" t="n"/>
      <c r="O21" s="43" t="n"/>
      <c r="P21" s="43" t="n"/>
      <c r="Q21" s="42" t="n"/>
      <c r="R21" s="42" t="n"/>
      <c r="S21" s="42" t="n"/>
      <c r="T21" s="42" t="n"/>
      <c r="U21" s="42" t="n"/>
      <c r="V21" s="43" t="n"/>
      <c r="W21" s="43" t="n"/>
      <c r="X21" s="42" t="n"/>
      <c r="Y21" s="42" t="n"/>
      <c r="Z21" s="42" t="n"/>
      <c r="AA21" s="42" t="n"/>
      <c r="AB21" s="42" t="n"/>
      <c r="AC21" s="43" t="n"/>
      <c r="AD21" s="43" t="n"/>
      <c r="AE21" s="42" t="n"/>
      <c r="AF21" s="42" t="n"/>
      <c r="AG21" s="42" t="n"/>
      <c r="AH21" s="42" t="n"/>
      <c r="AI21" s="6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2" t="n"/>
      <c r="H22" s="43" t="n"/>
      <c r="I22" s="43" t="n"/>
      <c r="J22" s="42" t="n"/>
      <c r="K22" s="42" t="n"/>
      <c r="L22" s="42" t="n"/>
      <c r="M22" s="42" t="n"/>
      <c r="N22" s="42" t="n"/>
      <c r="O22" s="43" t="n"/>
      <c r="P22" s="43" t="n"/>
      <c r="Q22" s="42" t="n"/>
      <c r="R22" s="42" t="n"/>
      <c r="S22" s="42" t="n"/>
      <c r="T22" s="42" t="n"/>
      <c r="U22" s="42" t="n"/>
      <c r="V22" s="43" t="n"/>
      <c r="W22" s="43" t="n"/>
      <c r="X22" s="42" t="n"/>
      <c r="Y22" s="42" t="n"/>
      <c r="Z22" s="42" t="n"/>
      <c r="AA22" s="42" t="n"/>
      <c r="AB22" s="42" t="n"/>
      <c r="AC22" s="43" t="n"/>
      <c r="AD22" s="43" t="n"/>
      <c r="AE22" s="42" t="n"/>
      <c r="AF22" s="42" t="n"/>
      <c r="AG22" s="42" t="n"/>
      <c r="AH22" s="42" t="n"/>
      <c r="AI22" s="6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2" t="n"/>
      <c r="H23" s="43" t="n"/>
      <c r="I23" s="43" t="n"/>
      <c r="J23" s="42" t="n"/>
      <c r="K23" s="42" t="n"/>
      <c r="L23" s="42" t="n"/>
      <c r="M23" s="42" t="n"/>
      <c r="N23" s="42" t="n"/>
      <c r="O23" s="43" t="n"/>
      <c r="P23" s="43" t="n"/>
      <c r="Q23" s="42" t="n"/>
      <c r="R23" s="42" t="n"/>
      <c r="S23" s="42" t="n"/>
      <c r="T23" s="42" t="n"/>
      <c r="U23" s="42" t="n"/>
      <c r="V23" s="43" t="n"/>
      <c r="W23" s="43" t="n"/>
      <c r="X23" s="42" t="n"/>
      <c r="Y23" s="42" t="n"/>
      <c r="Z23" s="42" t="n"/>
      <c r="AA23" s="42" t="n"/>
      <c r="AB23" s="42" t="n"/>
      <c r="AC23" s="43" t="n"/>
      <c r="AD23" s="43" t="n"/>
      <c r="AE23" s="42" t="n"/>
      <c r="AF23" s="42" t="n"/>
      <c r="AG23" s="42" t="n"/>
      <c r="AH23" s="42" t="n"/>
      <c r="AI23" s="6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2" t="n"/>
      <c r="H24" s="43" t="n"/>
      <c r="I24" s="43" t="n"/>
      <c r="J24" s="42" t="n"/>
      <c r="K24" s="42" t="n"/>
      <c r="L24" s="42" t="n"/>
      <c r="M24" s="42" t="n"/>
      <c r="N24" s="42" t="n"/>
      <c r="O24" s="43" t="n"/>
      <c r="P24" s="43" t="n"/>
      <c r="Q24" s="42" t="n"/>
      <c r="R24" s="42" t="n"/>
      <c r="S24" s="42" t="n"/>
      <c r="T24" s="42" t="n"/>
      <c r="U24" s="42" t="n"/>
      <c r="V24" s="43" t="n"/>
      <c r="W24" s="43" t="n"/>
      <c r="X24" s="42" t="n"/>
      <c r="Y24" s="42" t="n"/>
      <c r="Z24" s="42" t="n"/>
      <c r="AA24" s="42" t="n"/>
      <c r="AB24" s="42" t="n"/>
      <c r="AC24" s="43" t="n"/>
      <c r="AD24" s="43" t="n"/>
      <c r="AE24" s="42" t="n"/>
      <c r="AF24" s="42" t="n"/>
      <c r="AG24" s="42" t="n"/>
      <c r="AH24" s="42" t="n"/>
      <c r="AI24" s="6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2" t="n"/>
      <c r="H25" s="43" t="n"/>
      <c r="I25" s="43" t="n"/>
      <c r="J25" s="42" t="n"/>
      <c r="K25" s="42" t="n"/>
      <c r="L25" s="42" t="n"/>
      <c r="M25" s="42" t="n"/>
      <c r="N25" s="42" t="n"/>
      <c r="O25" s="43" t="n"/>
      <c r="P25" s="43" t="n"/>
      <c r="Q25" s="42" t="n"/>
      <c r="R25" s="42" t="n"/>
      <c r="S25" s="42" t="n"/>
      <c r="T25" s="42" t="n"/>
      <c r="U25" s="42" t="n"/>
      <c r="V25" s="43" t="n"/>
      <c r="W25" s="43" t="n"/>
      <c r="X25" s="42" t="n"/>
      <c r="Y25" s="42" t="n"/>
      <c r="Z25" s="42" t="n"/>
      <c r="AA25" s="42" t="n"/>
      <c r="AB25" s="42" t="n"/>
      <c r="AC25" s="43" t="n"/>
      <c r="AD25" s="43" t="n"/>
      <c r="AE25" s="42" t="n"/>
      <c r="AF25" s="42" t="n"/>
      <c r="AG25" s="42" t="n"/>
      <c r="AH25" s="42" t="n"/>
      <c r="AI25" s="6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2" t="n"/>
      <c r="H26" s="43" t="n"/>
      <c r="I26" s="43" t="n"/>
      <c r="J26" s="42" t="n"/>
      <c r="K26" s="42" t="n"/>
      <c r="L26" s="42" t="n"/>
      <c r="M26" s="42" t="n"/>
      <c r="N26" s="42" t="n"/>
      <c r="O26" s="43" t="n"/>
      <c r="P26" s="43" t="n"/>
      <c r="Q26" s="42" t="n"/>
      <c r="R26" s="42" t="n"/>
      <c r="S26" s="42" t="n"/>
      <c r="T26" s="42" t="n"/>
      <c r="U26" s="42" t="n"/>
      <c r="V26" s="43" t="n"/>
      <c r="W26" s="43" t="n"/>
      <c r="X26" s="42" t="n"/>
      <c r="Y26" s="42" t="n"/>
      <c r="Z26" s="42" t="n"/>
      <c r="AA26" s="42" t="n"/>
      <c r="AB26" s="42" t="n"/>
      <c r="AC26" s="43" t="n"/>
      <c r="AD26" s="43" t="n"/>
      <c r="AE26" s="42" t="n"/>
      <c r="AF26" s="42" t="n"/>
      <c r="AG26" s="42" t="n"/>
      <c r="AH26" s="42" t="n"/>
      <c r="AI26" s="6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2" t="n"/>
      <c r="H27" s="43" t="n"/>
      <c r="I27" s="43" t="n"/>
      <c r="J27" s="42" t="n"/>
      <c r="K27" s="42" t="n"/>
      <c r="L27" s="42" t="n"/>
      <c r="M27" s="42" t="n"/>
      <c r="N27" s="42" t="n"/>
      <c r="O27" s="43" t="n"/>
      <c r="P27" s="43" t="n"/>
      <c r="Q27" s="42" t="n"/>
      <c r="R27" s="42" t="n"/>
      <c r="S27" s="42" t="n"/>
      <c r="T27" s="42" t="n"/>
      <c r="U27" s="42" t="n"/>
      <c r="V27" s="43" t="n"/>
      <c r="W27" s="43" t="n"/>
      <c r="X27" s="42" t="n"/>
      <c r="Y27" s="42" t="n"/>
      <c r="Z27" s="42" t="n"/>
      <c r="AA27" s="42" t="n"/>
      <c r="AB27" s="42" t="n"/>
      <c r="AC27" s="43" t="n"/>
      <c r="AD27" s="43" t="n"/>
      <c r="AE27" s="42" t="n"/>
      <c r="AF27" s="42" t="n"/>
      <c r="AG27" s="42" t="n"/>
      <c r="AH27" s="42" t="n"/>
      <c r="AI27" s="6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2" t="n"/>
      <c r="H28" s="43" t="n"/>
      <c r="I28" s="43" t="n"/>
      <c r="J28" s="42" t="n"/>
      <c r="K28" s="42" t="n"/>
      <c r="L28" s="42" t="n"/>
      <c r="M28" s="42" t="n"/>
      <c r="N28" s="42" t="n"/>
      <c r="O28" s="43" t="n"/>
      <c r="P28" s="43" t="n"/>
      <c r="Q28" s="42" t="n"/>
      <c r="R28" s="42" t="n"/>
      <c r="S28" s="42" t="n"/>
      <c r="T28" s="42" t="n"/>
      <c r="U28" s="42" t="n"/>
      <c r="V28" s="43" t="n"/>
      <c r="W28" s="43" t="n"/>
      <c r="X28" s="42" t="n"/>
      <c r="Y28" s="42" t="n"/>
      <c r="Z28" s="42" t="n"/>
      <c r="AA28" s="42" t="n"/>
      <c r="AB28" s="42" t="n"/>
      <c r="AC28" s="43" t="n"/>
      <c r="AD28" s="43" t="n"/>
      <c r="AE28" s="42" t="n"/>
      <c r="AF28" s="42" t="n"/>
      <c r="AG28" s="42" t="n"/>
      <c r="AH28" s="42" t="n"/>
      <c r="AI28" s="6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2" t="n"/>
      <c r="H29" s="43" t="n"/>
      <c r="I29" s="43" t="n"/>
      <c r="J29" s="42" t="n"/>
      <c r="K29" s="42" t="n"/>
      <c r="L29" s="42" t="n"/>
      <c r="M29" s="42" t="n"/>
      <c r="N29" s="42" t="n"/>
      <c r="O29" s="43" t="n"/>
      <c r="P29" s="43" t="n"/>
      <c r="Q29" s="42" t="n"/>
      <c r="R29" s="42" t="n"/>
      <c r="S29" s="42" t="n"/>
      <c r="T29" s="42" t="n"/>
      <c r="U29" s="42" t="n"/>
      <c r="V29" s="43" t="n"/>
      <c r="W29" s="43" t="n"/>
      <c r="X29" s="42" t="n"/>
      <c r="Y29" s="42" t="n"/>
      <c r="Z29" s="42" t="n"/>
      <c r="AA29" s="42" t="n"/>
      <c r="AB29" s="42" t="n"/>
      <c r="AC29" s="43" t="n"/>
      <c r="AD29" s="43" t="n"/>
      <c r="AE29" s="42" t="n"/>
      <c r="AF29" s="42" t="n"/>
      <c r="AG29" s="42" t="n"/>
      <c r="AH29" s="42" t="n"/>
      <c r="AI29" s="6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2" t="n"/>
      <c r="H30" s="43" t="n"/>
      <c r="I30" s="43" t="n"/>
      <c r="J30" s="42" t="n"/>
      <c r="K30" s="42" t="n"/>
      <c r="L30" s="42" t="n"/>
      <c r="M30" s="42" t="n"/>
      <c r="N30" s="42" t="n"/>
      <c r="O30" s="43" t="n"/>
      <c r="P30" s="43" t="n"/>
      <c r="Q30" s="42" t="n"/>
      <c r="R30" s="42" t="n"/>
      <c r="S30" s="42" t="n"/>
      <c r="T30" s="42" t="n"/>
      <c r="U30" s="42" t="n"/>
      <c r="V30" s="43" t="n"/>
      <c r="W30" s="43" t="n"/>
      <c r="X30" s="42" t="n"/>
      <c r="Y30" s="42" t="n"/>
      <c r="Z30" s="42" t="n"/>
      <c r="AA30" s="42" t="n"/>
      <c r="AB30" s="42" t="n"/>
      <c r="AC30" s="43" t="n"/>
      <c r="AD30" s="43" t="n"/>
      <c r="AE30" s="42" t="n"/>
      <c r="AF30" s="42" t="n"/>
      <c r="AG30" s="42" t="n"/>
      <c r="AH30" s="42" t="n"/>
      <c r="AI30" s="6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2" t="n"/>
      <c r="H31" s="43" t="n"/>
      <c r="I31" s="43" t="n"/>
      <c r="J31" s="42" t="n"/>
      <c r="K31" s="42" t="n"/>
      <c r="L31" s="42" t="n"/>
      <c r="M31" s="42" t="n"/>
      <c r="N31" s="42" t="n"/>
      <c r="O31" s="43" t="n"/>
      <c r="P31" s="43" t="n"/>
      <c r="Q31" s="42" t="n"/>
      <c r="R31" s="42" t="n"/>
      <c r="S31" s="42" t="n"/>
      <c r="T31" s="42" t="n"/>
      <c r="U31" s="42" t="n"/>
      <c r="V31" s="43" t="n"/>
      <c r="W31" s="43" t="n"/>
      <c r="X31" s="42" t="n"/>
      <c r="Y31" s="42" t="n"/>
      <c r="Z31" s="42" t="n"/>
      <c r="AA31" s="42" t="n"/>
      <c r="AB31" s="42" t="n"/>
      <c r="AC31" s="43" t="n"/>
      <c r="AD31" s="43" t="n"/>
      <c r="AE31" s="42" t="n"/>
      <c r="AF31" s="42" t="n"/>
      <c r="AG31" s="42" t="n"/>
      <c r="AH31" s="42" t="n"/>
      <c r="AI31" s="6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2" t="n"/>
      <c r="H32" s="43" t="n"/>
      <c r="I32" s="43" t="n"/>
      <c r="J32" s="42" t="n"/>
      <c r="K32" s="42" t="n"/>
      <c r="L32" s="42" t="n"/>
      <c r="M32" s="42" t="n"/>
      <c r="N32" s="42" t="n"/>
      <c r="O32" s="43" t="n"/>
      <c r="P32" s="43" t="n"/>
      <c r="Q32" s="42" t="n"/>
      <c r="R32" s="42" t="n"/>
      <c r="S32" s="42" t="n"/>
      <c r="T32" s="42" t="n"/>
      <c r="U32" s="42" t="n"/>
      <c r="V32" s="43" t="n"/>
      <c r="W32" s="43" t="n"/>
      <c r="X32" s="42" t="n"/>
      <c r="Y32" s="42" t="n"/>
      <c r="Z32" s="42" t="n"/>
      <c r="AA32" s="42" t="n"/>
      <c r="AB32" s="42" t="n"/>
      <c r="AC32" s="43" t="n"/>
      <c r="AD32" s="43" t="n"/>
      <c r="AE32" s="42" t="n"/>
      <c r="AF32" s="42" t="n"/>
      <c r="AG32" s="42" t="n"/>
      <c r="AH32" s="42" t="n"/>
      <c r="AI32" s="6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2" t="n"/>
      <c r="H33" s="43" t="n"/>
      <c r="I33" s="43" t="n"/>
      <c r="J33" s="42" t="n"/>
      <c r="K33" s="42" t="n"/>
      <c r="L33" s="42" t="n"/>
      <c r="M33" s="42" t="n"/>
      <c r="N33" s="42" t="n"/>
      <c r="O33" s="43" t="n"/>
      <c r="P33" s="43" t="n"/>
      <c r="Q33" s="42" t="n"/>
      <c r="R33" s="42" t="n"/>
      <c r="S33" s="42" t="n"/>
      <c r="T33" s="42" t="n"/>
      <c r="U33" s="42" t="n"/>
      <c r="V33" s="43" t="n"/>
      <c r="W33" s="43" t="n"/>
      <c r="X33" s="42" t="n"/>
      <c r="Y33" s="42" t="n"/>
      <c r="Z33" s="42" t="n"/>
      <c r="AA33" s="42" t="n"/>
      <c r="AB33" s="42" t="n"/>
      <c r="AC33" s="43" t="n"/>
      <c r="AD33" s="43" t="n"/>
      <c r="AE33" s="42" t="n"/>
      <c r="AF33" s="42" t="n"/>
      <c r="AG33" s="42" t="n"/>
      <c r="AH33" s="42" t="n"/>
      <c r="AI33" s="6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2" t="n"/>
      <c r="H34" s="43" t="n"/>
      <c r="I34" s="43" t="n"/>
      <c r="J34" s="42" t="n"/>
      <c r="K34" s="42" t="n"/>
      <c r="L34" s="42" t="n"/>
      <c r="M34" s="42" t="n"/>
      <c r="N34" s="42" t="n"/>
      <c r="O34" s="43" t="n"/>
      <c r="P34" s="43" t="n"/>
      <c r="Q34" s="42" t="n"/>
      <c r="R34" s="42" t="n"/>
      <c r="S34" s="42" t="n"/>
      <c r="T34" s="42" t="n"/>
      <c r="U34" s="42" t="n"/>
      <c r="V34" s="43" t="n"/>
      <c r="W34" s="43" t="n"/>
      <c r="X34" s="42" t="n"/>
      <c r="Y34" s="42" t="n"/>
      <c r="Z34" s="42" t="n"/>
      <c r="AA34" s="42" t="n"/>
      <c r="AB34" s="42" t="n"/>
      <c r="AC34" s="43" t="n"/>
      <c r="AD34" s="43" t="n"/>
      <c r="AE34" s="42" t="n"/>
      <c r="AF34" s="42" t="n"/>
      <c r="AG34" s="42" t="n"/>
      <c r="AH34" s="42" t="n"/>
      <c r="AI34" s="6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2" t="n"/>
      <c r="H35" s="43" t="n"/>
      <c r="I35" s="43" t="n"/>
      <c r="J35" s="42" t="n"/>
      <c r="K35" s="42" t="n"/>
      <c r="L35" s="42" t="n"/>
      <c r="M35" s="42" t="n"/>
      <c r="N35" s="42" t="n"/>
      <c r="O35" s="43" t="n"/>
      <c r="P35" s="43" t="n"/>
      <c r="Q35" s="42" t="n"/>
      <c r="R35" s="42" t="n"/>
      <c r="S35" s="42" t="n"/>
      <c r="T35" s="42" t="n"/>
      <c r="U35" s="42" t="n"/>
      <c r="V35" s="43" t="n"/>
      <c r="W35" s="43" t="n"/>
      <c r="X35" s="42" t="n"/>
      <c r="Y35" s="42" t="n"/>
      <c r="Z35" s="42" t="n"/>
      <c r="AA35" s="42" t="n"/>
      <c r="AB35" s="42" t="n"/>
      <c r="AC35" s="43" t="n"/>
      <c r="AD35" s="43" t="n"/>
      <c r="AE35" s="42" t="n"/>
      <c r="AF35" s="42" t="n"/>
      <c r="AG35" s="42" t="n"/>
      <c r="AH35" s="42" t="n"/>
      <c r="AI35" s="6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2" t="n"/>
      <c r="H36" s="43" t="n"/>
      <c r="I36" s="43" t="n"/>
      <c r="J36" s="42" t="n"/>
      <c r="K36" s="42" t="n"/>
      <c r="L36" s="42" t="n"/>
      <c r="M36" s="42" t="n"/>
      <c r="N36" s="42" t="n"/>
      <c r="O36" s="43" t="n"/>
      <c r="P36" s="43" t="n"/>
      <c r="Q36" s="42" t="n"/>
      <c r="R36" s="42" t="n"/>
      <c r="S36" s="42" t="n"/>
      <c r="T36" s="42" t="n"/>
      <c r="U36" s="42" t="n"/>
      <c r="V36" s="43" t="n"/>
      <c r="W36" s="43" t="n"/>
      <c r="X36" s="42" t="n"/>
      <c r="Y36" s="42" t="n"/>
      <c r="Z36" s="42" t="n"/>
      <c r="AA36" s="42" t="n"/>
      <c r="AB36" s="42" t="n"/>
      <c r="AC36" s="43" t="n"/>
      <c r="AD36" s="43" t="n"/>
      <c r="AE36" s="42" t="n"/>
      <c r="AF36" s="42" t="n"/>
      <c r="AG36" s="42" t="n"/>
      <c r="AH36" s="42" t="n"/>
      <c r="AI36" s="6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2" t="n"/>
      <c r="H37" s="43" t="n"/>
      <c r="I37" s="43" t="n"/>
      <c r="J37" s="42" t="n"/>
      <c r="K37" s="42" t="n"/>
      <c r="L37" s="42" t="n"/>
      <c r="M37" s="42" t="n"/>
      <c r="N37" s="42" t="n"/>
      <c r="O37" s="43" t="n"/>
      <c r="P37" s="43" t="n"/>
      <c r="Q37" s="42" t="n"/>
      <c r="R37" s="42" t="n"/>
      <c r="S37" s="42" t="n"/>
      <c r="T37" s="42" t="n"/>
      <c r="U37" s="42" t="n"/>
      <c r="V37" s="43" t="n"/>
      <c r="W37" s="43" t="n"/>
      <c r="X37" s="42" t="n"/>
      <c r="Y37" s="42" t="n"/>
      <c r="Z37" s="42" t="n"/>
      <c r="AA37" s="42" t="n"/>
      <c r="AB37" s="42" t="n"/>
      <c r="AC37" s="43" t="n"/>
      <c r="AD37" s="43" t="n"/>
      <c r="AE37" s="42" t="n"/>
      <c r="AF37" s="42" t="n"/>
      <c r="AG37" s="42" t="n"/>
      <c r="AH37" s="42" t="n"/>
      <c r="AI37" s="6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2" t="n"/>
      <c r="H38" s="43" t="n"/>
      <c r="I38" s="43" t="n"/>
      <c r="J38" s="42" t="n"/>
      <c r="K38" s="42" t="n"/>
      <c r="L38" s="42" t="n"/>
      <c r="M38" s="42" t="n"/>
      <c r="N38" s="42" t="n"/>
      <c r="O38" s="43" t="n"/>
      <c r="P38" s="43" t="n"/>
      <c r="Q38" s="42" t="n"/>
      <c r="R38" s="42" t="n"/>
      <c r="S38" s="42" t="n"/>
      <c r="T38" s="42" t="n"/>
      <c r="U38" s="42" t="n"/>
      <c r="V38" s="43" t="n"/>
      <c r="W38" s="43" t="n"/>
      <c r="X38" s="42" t="n"/>
      <c r="Y38" s="42" t="n"/>
      <c r="Z38" s="42" t="n"/>
      <c r="AA38" s="42" t="n"/>
      <c r="AB38" s="42" t="n"/>
      <c r="AC38" s="43" t="n"/>
      <c r="AD38" s="43" t="n"/>
      <c r="AE38" s="42" t="n"/>
      <c r="AF38" s="42" t="n"/>
      <c r="AG38" s="42" t="n"/>
      <c r="AH38" s="42" t="n"/>
      <c r="AI38" s="6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2" t="n"/>
      <c r="H39" s="43" t="n"/>
      <c r="I39" s="43" t="n"/>
      <c r="J39" s="42" t="n"/>
      <c r="K39" s="42" t="n"/>
      <c r="L39" s="42" t="n"/>
      <c r="M39" s="42" t="n"/>
      <c r="N39" s="42" t="n"/>
      <c r="O39" s="43" t="n"/>
      <c r="P39" s="43" t="n"/>
      <c r="Q39" s="42" t="n"/>
      <c r="R39" s="42" t="n"/>
      <c r="S39" s="42" t="n"/>
      <c r="T39" s="42" t="n"/>
      <c r="U39" s="42" t="n"/>
      <c r="V39" s="43" t="n"/>
      <c r="W39" s="43" t="n"/>
      <c r="X39" s="42" t="n"/>
      <c r="Y39" s="42" t="n"/>
      <c r="Z39" s="42" t="n"/>
      <c r="AA39" s="42" t="n"/>
      <c r="AB39" s="42" t="n"/>
      <c r="AC39" s="43" t="n"/>
      <c r="AD39" s="43" t="n"/>
      <c r="AE39" s="42" t="n"/>
      <c r="AF39" s="42" t="n"/>
      <c r="AG39" s="42" t="n"/>
      <c r="AH39" s="42" t="n"/>
      <c r="AI39" s="6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2" t="n"/>
      <c r="H40" s="43" t="n"/>
      <c r="I40" s="43" t="n"/>
      <c r="J40" s="42" t="n"/>
      <c r="K40" s="42" t="n"/>
      <c r="L40" s="42" t="n"/>
      <c r="M40" s="42" t="n"/>
      <c r="N40" s="42" t="n"/>
      <c r="O40" s="43" t="n"/>
      <c r="P40" s="43" t="n"/>
      <c r="Q40" s="42" t="n"/>
      <c r="R40" s="42" t="n"/>
      <c r="S40" s="42" t="n"/>
      <c r="T40" s="42" t="n"/>
      <c r="U40" s="42" t="n"/>
      <c r="V40" s="43" t="n"/>
      <c r="W40" s="43" t="n"/>
      <c r="X40" s="42" t="n"/>
      <c r="Y40" s="42" t="n"/>
      <c r="Z40" s="42" t="n"/>
      <c r="AA40" s="42" t="n"/>
      <c r="AB40" s="42" t="n"/>
      <c r="AC40" s="43" t="n"/>
      <c r="AD40" s="43" t="n"/>
      <c r="AE40" s="42" t="n"/>
      <c r="AF40" s="42" t="n"/>
      <c r="AG40" s="42" t="n"/>
      <c r="AH40" s="42" t="n"/>
      <c r="AI40" s="6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2" t="n"/>
      <c r="H41" s="43" t="n"/>
      <c r="I41" s="43" t="n"/>
      <c r="J41" s="42" t="n"/>
      <c r="K41" s="42" t="n"/>
      <c r="L41" s="42" t="n"/>
      <c r="M41" s="42" t="n"/>
      <c r="N41" s="42" t="n"/>
      <c r="O41" s="43" t="n"/>
      <c r="P41" s="43" t="n"/>
      <c r="Q41" s="42" t="n"/>
      <c r="R41" s="42" t="n"/>
      <c r="S41" s="42" t="n"/>
      <c r="T41" s="42" t="n"/>
      <c r="U41" s="42" t="n"/>
      <c r="V41" s="43" t="n"/>
      <c r="W41" s="43" t="n"/>
      <c r="X41" s="42" t="n"/>
      <c r="Y41" s="42" t="n"/>
      <c r="Z41" s="42" t="n"/>
      <c r="AA41" s="42" t="n"/>
      <c r="AB41" s="42" t="n"/>
      <c r="AC41" s="43" t="n"/>
      <c r="AD41" s="43" t="n"/>
      <c r="AE41" s="42" t="n"/>
      <c r="AF41" s="42" t="n"/>
      <c r="AG41" s="42" t="n"/>
      <c r="AH41" s="42" t="n"/>
      <c r="AI41" s="6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2" t="n"/>
      <c r="H42" s="43" t="n"/>
      <c r="I42" s="43" t="n"/>
      <c r="J42" s="42" t="n"/>
      <c r="K42" s="42" t="n"/>
      <c r="L42" s="42" t="n"/>
      <c r="M42" s="42" t="n"/>
      <c r="N42" s="42" t="n"/>
      <c r="O42" s="43" t="n"/>
      <c r="P42" s="43" t="n"/>
      <c r="Q42" s="42" t="n"/>
      <c r="R42" s="42" t="n"/>
      <c r="S42" s="42" t="n"/>
      <c r="T42" s="42" t="n"/>
      <c r="U42" s="42" t="n"/>
      <c r="V42" s="43" t="n"/>
      <c r="W42" s="43" t="n"/>
      <c r="X42" s="42" t="n"/>
      <c r="Y42" s="42" t="n"/>
      <c r="Z42" s="42" t="n"/>
      <c r="AA42" s="42" t="n"/>
      <c r="AB42" s="42" t="n"/>
      <c r="AC42" s="43" t="n"/>
      <c r="AD42" s="43" t="n"/>
      <c r="AE42" s="42" t="n"/>
      <c r="AF42" s="42" t="n"/>
      <c r="AG42" s="42" t="n"/>
      <c r="AH42" s="42" t="n"/>
      <c r="AI42" s="6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2" t="n"/>
      <c r="H43" s="43" t="n"/>
      <c r="I43" s="43" t="n"/>
      <c r="J43" s="42" t="n"/>
      <c r="K43" s="42" t="n"/>
      <c r="L43" s="42" t="n"/>
      <c r="M43" s="42" t="n"/>
      <c r="N43" s="42" t="n"/>
      <c r="O43" s="43" t="n"/>
      <c r="P43" s="43" t="n"/>
      <c r="Q43" s="42" t="n"/>
      <c r="R43" s="42" t="n"/>
      <c r="S43" s="42" t="n"/>
      <c r="T43" s="42" t="n"/>
      <c r="U43" s="42" t="n"/>
      <c r="V43" s="43" t="n"/>
      <c r="W43" s="43" t="n"/>
      <c r="X43" s="42" t="n"/>
      <c r="Y43" s="42" t="n"/>
      <c r="Z43" s="42" t="n"/>
      <c r="AA43" s="42" t="n"/>
      <c r="AB43" s="42" t="n"/>
      <c r="AC43" s="43" t="n"/>
      <c r="AD43" s="43" t="n"/>
      <c r="AE43" s="42" t="n"/>
      <c r="AF43" s="42" t="n"/>
      <c r="AG43" s="42" t="n"/>
      <c r="AH43" s="42" t="n"/>
      <c r="AI43" s="6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2" t="n"/>
      <c r="H44" s="43" t="n"/>
      <c r="I44" s="43" t="n"/>
      <c r="J44" s="42" t="n"/>
      <c r="K44" s="42" t="n"/>
      <c r="L44" s="42" t="n"/>
      <c r="M44" s="42" t="n"/>
      <c r="N44" s="42" t="n"/>
      <c r="O44" s="43" t="n"/>
      <c r="P44" s="43" t="n"/>
      <c r="Q44" s="42" t="n"/>
      <c r="R44" s="42" t="n"/>
      <c r="S44" s="42" t="n"/>
      <c r="T44" s="42" t="n"/>
      <c r="U44" s="42" t="n"/>
      <c r="V44" s="43" t="n"/>
      <c r="W44" s="43" t="n"/>
      <c r="X44" s="42" t="n"/>
      <c r="Y44" s="42" t="n"/>
      <c r="Z44" s="42" t="n"/>
      <c r="AA44" s="42" t="n"/>
      <c r="AB44" s="42" t="n"/>
      <c r="AC44" s="43" t="n"/>
      <c r="AD44" s="43" t="n"/>
      <c r="AE44" s="42" t="n"/>
      <c r="AF44" s="42" t="n"/>
      <c r="AG44" s="42" t="n"/>
      <c r="AH44" s="42" t="n"/>
      <c r="AI44" s="6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2" t="n"/>
      <c r="H45" s="43" t="n"/>
      <c r="I45" s="43" t="n"/>
      <c r="J45" s="42" t="n"/>
      <c r="K45" s="42" t="n"/>
      <c r="L45" s="42" t="n"/>
      <c r="M45" s="42" t="n"/>
      <c r="N45" s="42" t="n"/>
      <c r="O45" s="43" t="n"/>
      <c r="P45" s="43" t="n"/>
      <c r="Q45" s="42" t="n"/>
      <c r="R45" s="42" t="n"/>
      <c r="S45" s="42" t="n"/>
      <c r="T45" s="42" t="n"/>
      <c r="U45" s="42" t="n"/>
      <c r="V45" s="43" t="n"/>
      <c r="W45" s="43" t="n"/>
      <c r="X45" s="42" t="n"/>
      <c r="Y45" s="42" t="n"/>
      <c r="Z45" s="42" t="n"/>
      <c r="AA45" s="42" t="n"/>
      <c r="AB45" s="42" t="n"/>
      <c r="AC45" s="43" t="n"/>
      <c r="AD45" s="43" t="n"/>
      <c r="AE45" s="42" t="n"/>
      <c r="AF45" s="42" t="n"/>
      <c r="AG45" s="42" t="n"/>
      <c r="AH45" s="42" t="n"/>
      <c r="AI45" s="6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2" t="n"/>
      <c r="H46" s="43" t="n"/>
      <c r="I46" s="43" t="n"/>
      <c r="J46" s="42" t="n"/>
      <c r="K46" s="42" t="n"/>
      <c r="L46" s="42" t="n"/>
      <c r="M46" s="42" t="n"/>
      <c r="N46" s="42" t="n"/>
      <c r="O46" s="43" t="n"/>
      <c r="P46" s="43" t="n"/>
      <c r="Q46" s="42" t="n"/>
      <c r="R46" s="42" t="n"/>
      <c r="S46" s="42" t="n"/>
      <c r="T46" s="42" t="n"/>
      <c r="U46" s="42" t="n"/>
      <c r="V46" s="43" t="n"/>
      <c r="W46" s="43" t="n"/>
      <c r="X46" s="42" t="n"/>
      <c r="Y46" s="42" t="n"/>
      <c r="Z46" s="42" t="n"/>
      <c r="AA46" s="42" t="n"/>
      <c r="AB46" s="42" t="n"/>
      <c r="AC46" s="43" t="n"/>
      <c r="AD46" s="43" t="n"/>
      <c r="AE46" s="42" t="n"/>
      <c r="AF46" s="42" t="n"/>
      <c r="AG46" s="42" t="n"/>
      <c r="AH46" s="42" t="n"/>
      <c r="AI46" s="6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2" t="n"/>
      <c r="H47" s="43" t="n"/>
      <c r="I47" s="43" t="n"/>
      <c r="J47" s="42" t="n"/>
      <c r="K47" s="42" t="n"/>
      <c r="L47" s="42" t="n"/>
      <c r="M47" s="42" t="n"/>
      <c r="N47" s="42" t="n"/>
      <c r="O47" s="43" t="n"/>
      <c r="P47" s="43" t="n"/>
      <c r="Q47" s="42" t="n"/>
      <c r="R47" s="42" t="n"/>
      <c r="S47" s="42" t="n"/>
      <c r="T47" s="42" t="n"/>
      <c r="U47" s="42" t="n"/>
      <c r="V47" s="43" t="n"/>
      <c r="W47" s="43" t="n"/>
      <c r="X47" s="42" t="n"/>
      <c r="Y47" s="42" t="n"/>
      <c r="Z47" s="42" t="n"/>
      <c r="AA47" s="42" t="n"/>
      <c r="AB47" s="42" t="n"/>
      <c r="AC47" s="43" t="n"/>
      <c r="AD47" s="43" t="n"/>
      <c r="AE47" s="42" t="n"/>
      <c r="AF47" s="42" t="n"/>
      <c r="AG47" s="42" t="n"/>
      <c r="AH47" s="42" t="n"/>
      <c r="AI47" s="6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2" t="n"/>
      <c r="H48" s="43" t="n"/>
      <c r="I48" s="43" t="n"/>
      <c r="J48" s="42" t="n"/>
      <c r="K48" s="42" t="n"/>
      <c r="L48" s="42" t="n"/>
      <c r="M48" s="42" t="n"/>
      <c r="N48" s="42" t="n"/>
      <c r="O48" s="43" t="n"/>
      <c r="P48" s="43" t="n"/>
      <c r="Q48" s="42" t="n"/>
      <c r="R48" s="42" t="n"/>
      <c r="S48" s="42" t="n"/>
      <c r="T48" s="42" t="n"/>
      <c r="U48" s="42" t="n"/>
      <c r="V48" s="43" t="n"/>
      <c r="W48" s="43" t="n"/>
      <c r="X48" s="42" t="n"/>
      <c r="Y48" s="42" t="n"/>
      <c r="Z48" s="42" t="n"/>
      <c r="AA48" s="42" t="n"/>
      <c r="AB48" s="42" t="n"/>
      <c r="AC48" s="43" t="n"/>
      <c r="AD48" s="43" t="n"/>
      <c r="AE48" s="42" t="n"/>
      <c r="AF48" s="42" t="n"/>
      <c r="AG48" s="42" t="n"/>
      <c r="AH48" s="42" t="n"/>
      <c r="AI48" s="6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2" t="n"/>
      <c r="H49" s="43" t="n"/>
      <c r="I49" s="43" t="n"/>
      <c r="J49" s="42" t="n"/>
      <c r="K49" s="42" t="n"/>
      <c r="L49" s="42" t="n"/>
      <c r="M49" s="42" t="n"/>
      <c r="N49" s="42" t="n"/>
      <c r="O49" s="43" t="n"/>
      <c r="P49" s="43" t="n"/>
      <c r="Q49" s="42" t="n"/>
      <c r="R49" s="42" t="n"/>
      <c r="S49" s="42" t="n"/>
      <c r="T49" s="42" t="n"/>
      <c r="U49" s="42" t="n"/>
      <c r="V49" s="43" t="n"/>
      <c r="W49" s="43" t="n"/>
      <c r="X49" s="42" t="n"/>
      <c r="Y49" s="42" t="n"/>
      <c r="Z49" s="42" t="n"/>
      <c r="AA49" s="42" t="n"/>
      <c r="AB49" s="42" t="n"/>
      <c r="AC49" s="43" t="n"/>
      <c r="AD49" s="43" t="n"/>
      <c r="AE49" s="42" t="n"/>
      <c r="AF49" s="42" t="n"/>
      <c r="AG49" s="42" t="n"/>
      <c r="AH49" s="42" t="n"/>
      <c r="AI49" s="6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2" t="n"/>
      <c r="H50" s="43" t="n"/>
      <c r="I50" s="43" t="n"/>
      <c r="J50" s="42" t="n"/>
      <c r="K50" s="42" t="n"/>
      <c r="L50" s="42" t="n"/>
      <c r="M50" s="42" t="n"/>
      <c r="N50" s="42" t="n"/>
      <c r="O50" s="43" t="n"/>
      <c r="P50" s="43" t="n"/>
      <c r="Q50" s="42" t="n"/>
      <c r="R50" s="42" t="n"/>
      <c r="S50" s="42" t="n"/>
      <c r="T50" s="42" t="n"/>
      <c r="U50" s="42" t="n"/>
      <c r="V50" s="43" t="n"/>
      <c r="W50" s="43" t="n"/>
      <c r="X50" s="42" t="n"/>
      <c r="Y50" s="42" t="n"/>
      <c r="Z50" s="42" t="n"/>
      <c r="AA50" s="42" t="n"/>
      <c r="AB50" s="42" t="n"/>
      <c r="AC50" s="43" t="n"/>
      <c r="AD50" s="43" t="n"/>
      <c r="AE50" s="42" t="n"/>
      <c r="AF50" s="42" t="n"/>
      <c r="AG50" s="42" t="n"/>
      <c r="AH50" s="42" t="n"/>
      <c r="AI50" s="6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2" t="n"/>
      <c r="H51" s="43" t="n"/>
      <c r="I51" s="43" t="n"/>
      <c r="J51" s="42" t="n"/>
      <c r="K51" s="42" t="n"/>
      <c r="L51" s="42" t="n"/>
      <c r="M51" s="42" t="n"/>
      <c r="N51" s="42" t="n"/>
      <c r="O51" s="43" t="n"/>
      <c r="P51" s="43" t="n"/>
      <c r="Q51" s="42" t="n"/>
      <c r="R51" s="42" t="n"/>
      <c r="S51" s="42" t="n"/>
      <c r="T51" s="42" t="n"/>
      <c r="U51" s="42" t="n"/>
      <c r="V51" s="43" t="n"/>
      <c r="W51" s="43" t="n"/>
      <c r="X51" s="42" t="n"/>
      <c r="Y51" s="42" t="n"/>
      <c r="Z51" s="42" t="n"/>
      <c r="AA51" s="42" t="n"/>
      <c r="AB51" s="42" t="n"/>
      <c r="AC51" s="43" t="n"/>
      <c r="AD51" s="43" t="n"/>
      <c r="AE51" s="42" t="n"/>
      <c r="AF51" s="42" t="n"/>
      <c r="AG51" s="42" t="n"/>
      <c r="AH51" s="42" t="n"/>
      <c r="AI51" s="6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2" t="n"/>
      <c r="H52" s="43" t="n"/>
      <c r="I52" s="43" t="n"/>
      <c r="J52" s="42" t="n"/>
      <c r="K52" s="42" t="n"/>
      <c r="L52" s="42" t="n"/>
      <c r="M52" s="42" t="n"/>
      <c r="N52" s="42" t="n"/>
      <c r="O52" s="43" t="n"/>
      <c r="P52" s="43" t="n"/>
      <c r="Q52" s="42" t="n"/>
      <c r="R52" s="42" t="n"/>
      <c r="S52" s="42" t="n"/>
      <c r="T52" s="42" t="n"/>
      <c r="U52" s="42" t="n"/>
      <c r="V52" s="43" t="n"/>
      <c r="W52" s="43" t="n"/>
      <c r="X52" s="42" t="n"/>
      <c r="Y52" s="42" t="n"/>
      <c r="Z52" s="42" t="n"/>
      <c r="AA52" s="42" t="n"/>
      <c r="AB52" s="42" t="n"/>
      <c r="AC52" s="43" t="n"/>
      <c r="AD52" s="43" t="n"/>
      <c r="AE52" s="42" t="n"/>
      <c r="AF52" s="42" t="n"/>
      <c r="AG52" s="42" t="n"/>
      <c r="AH52" s="42" t="n"/>
      <c r="AI52" s="6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2" t="n"/>
      <c r="H53" s="43" t="n"/>
      <c r="I53" s="43" t="n"/>
      <c r="J53" s="42" t="n"/>
      <c r="K53" s="42" t="n"/>
      <c r="L53" s="42" t="n"/>
      <c r="M53" s="42" t="n"/>
      <c r="N53" s="42" t="n"/>
      <c r="O53" s="43" t="n"/>
      <c r="P53" s="43" t="n"/>
      <c r="Q53" s="42" t="n"/>
      <c r="R53" s="42" t="n"/>
      <c r="S53" s="42" t="n"/>
      <c r="T53" s="42" t="n"/>
      <c r="U53" s="42" t="n"/>
      <c r="V53" s="43" t="n"/>
      <c r="W53" s="43" t="n"/>
      <c r="X53" s="42" t="n"/>
      <c r="Y53" s="42" t="n"/>
      <c r="Z53" s="42" t="n"/>
      <c r="AA53" s="42" t="n"/>
      <c r="AB53" s="42" t="n"/>
      <c r="AC53" s="43" t="n"/>
      <c r="AD53" s="43" t="n"/>
      <c r="AE53" s="42" t="n"/>
      <c r="AF53" s="42" t="n"/>
      <c r="AG53" s="42" t="n"/>
      <c r="AH53" s="42" t="n"/>
      <c r="AI53" s="6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2" t="n"/>
      <c r="H54" s="43" t="n"/>
      <c r="I54" s="43" t="n"/>
      <c r="J54" s="42" t="n"/>
      <c r="K54" s="42" t="n"/>
      <c r="L54" s="42" t="n"/>
      <c r="M54" s="42" t="n"/>
      <c r="N54" s="42" t="n"/>
      <c r="O54" s="43" t="n"/>
      <c r="P54" s="43" t="n"/>
      <c r="Q54" s="42" t="n"/>
      <c r="R54" s="42" t="n"/>
      <c r="S54" s="42" t="n"/>
      <c r="T54" s="42" t="n"/>
      <c r="U54" s="42" t="n"/>
      <c r="V54" s="43" t="n"/>
      <c r="W54" s="43" t="n"/>
      <c r="X54" s="42" t="n"/>
      <c r="Y54" s="42" t="n"/>
      <c r="Z54" s="42" t="n"/>
      <c r="AA54" s="42" t="n"/>
      <c r="AB54" s="42" t="n"/>
      <c r="AC54" s="43" t="n"/>
      <c r="AD54" s="43" t="n"/>
      <c r="AE54" s="42" t="n"/>
      <c r="AF54" s="42" t="n"/>
      <c r="AG54" s="42" t="n"/>
      <c r="AH54" s="42" t="n"/>
      <c r="AI54" s="6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2" t="n"/>
      <c r="H55" s="43" t="n"/>
      <c r="I55" s="43" t="n"/>
      <c r="J55" s="42" t="n"/>
      <c r="K55" s="42" t="n"/>
      <c r="L55" s="42" t="n"/>
      <c r="M55" s="42" t="n"/>
      <c r="N55" s="42" t="n"/>
      <c r="O55" s="43" t="n"/>
      <c r="P55" s="43" t="n"/>
      <c r="Q55" s="42" t="n"/>
      <c r="R55" s="42" t="n"/>
      <c r="S55" s="42" t="n"/>
      <c r="T55" s="42" t="n"/>
      <c r="U55" s="42" t="n"/>
      <c r="V55" s="43" t="n"/>
      <c r="W55" s="43" t="n"/>
      <c r="X55" s="42" t="n"/>
      <c r="Y55" s="42" t="n"/>
      <c r="Z55" s="42" t="n"/>
      <c r="AA55" s="42" t="n"/>
      <c r="AB55" s="42" t="n"/>
      <c r="AC55" s="43" t="n"/>
      <c r="AD55" s="43" t="n"/>
      <c r="AE55" s="42" t="n"/>
      <c r="AF55" s="42" t="n"/>
      <c r="AG55" s="42" t="n"/>
      <c r="AH55" s="42" t="n"/>
      <c r="AI55" s="6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2" t="n"/>
      <c r="H56" s="43" t="n"/>
      <c r="I56" s="43" t="n"/>
      <c r="J56" s="42" t="n"/>
      <c r="K56" s="42" t="n"/>
      <c r="L56" s="42" t="n"/>
      <c r="M56" s="42" t="n"/>
      <c r="N56" s="42" t="n"/>
      <c r="O56" s="43" t="n"/>
      <c r="P56" s="43" t="n"/>
      <c r="Q56" s="42" t="n"/>
      <c r="R56" s="42" t="n"/>
      <c r="S56" s="42" t="n"/>
      <c r="T56" s="42" t="n"/>
      <c r="U56" s="42" t="n"/>
      <c r="V56" s="43" t="n"/>
      <c r="W56" s="43" t="n"/>
      <c r="X56" s="42" t="n"/>
      <c r="Y56" s="42" t="n"/>
      <c r="Z56" s="42" t="n"/>
      <c r="AA56" s="42" t="n"/>
      <c r="AB56" s="42" t="n"/>
      <c r="AC56" s="43" t="n"/>
      <c r="AD56" s="43" t="n"/>
      <c r="AE56" s="42" t="n"/>
      <c r="AF56" s="42" t="n"/>
      <c r="AG56" s="42" t="n"/>
      <c r="AH56" s="42" t="n"/>
      <c r="AI56" s="6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2" t="n"/>
      <c r="H57" s="43" t="n"/>
      <c r="I57" s="43" t="n"/>
      <c r="J57" s="42" t="n"/>
      <c r="K57" s="42" t="n"/>
      <c r="L57" s="42" t="n"/>
      <c r="M57" s="42" t="n"/>
      <c r="N57" s="42" t="n"/>
      <c r="O57" s="43" t="n"/>
      <c r="P57" s="43" t="n"/>
      <c r="Q57" s="42" t="n"/>
      <c r="R57" s="42" t="n"/>
      <c r="S57" s="42" t="n"/>
      <c r="T57" s="42" t="n"/>
      <c r="U57" s="42" t="n"/>
      <c r="V57" s="43" t="n"/>
      <c r="W57" s="43" t="n"/>
      <c r="X57" s="42" t="n"/>
      <c r="Y57" s="42" t="n"/>
      <c r="Z57" s="42" t="n"/>
      <c r="AA57" s="42" t="n"/>
      <c r="AB57" s="42" t="n"/>
      <c r="AC57" s="43" t="n"/>
      <c r="AD57" s="43" t="n"/>
      <c r="AE57" s="42" t="n"/>
      <c r="AF57" s="42" t="n"/>
      <c r="AG57" s="42" t="n"/>
      <c r="AH57" s="42" t="n"/>
      <c r="AI57" s="6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2" t="n"/>
      <c r="H58" s="43" t="n"/>
      <c r="I58" s="43" t="n"/>
      <c r="J58" s="42" t="n"/>
      <c r="K58" s="42" t="n"/>
      <c r="L58" s="42" t="n"/>
      <c r="M58" s="42" t="n"/>
      <c r="N58" s="42" t="n"/>
      <c r="O58" s="43" t="n"/>
      <c r="P58" s="43" t="n"/>
      <c r="Q58" s="42" t="n"/>
      <c r="R58" s="42" t="n"/>
      <c r="S58" s="42" t="n"/>
      <c r="T58" s="42" t="n"/>
      <c r="U58" s="42" t="n"/>
      <c r="V58" s="43" t="n"/>
      <c r="W58" s="43" t="n"/>
      <c r="X58" s="42" t="n"/>
      <c r="Y58" s="42" t="n"/>
      <c r="Z58" s="42" t="n"/>
      <c r="AA58" s="42" t="n"/>
      <c r="AB58" s="42" t="n"/>
      <c r="AC58" s="43" t="n"/>
      <c r="AD58" s="43" t="n"/>
      <c r="AE58" s="42" t="n"/>
      <c r="AF58" s="42" t="n"/>
      <c r="AG58" s="42" t="n"/>
      <c r="AH58" s="42" t="n"/>
      <c r="AI58" s="6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2" t="n"/>
      <c r="H59" s="43" t="n"/>
      <c r="I59" s="43" t="n"/>
      <c r="J59" s="42" t="n"/>
      <c r="K59" s="42" t="n"/>
      <c r="L59" s="42" t="n"/>
      <c r="M59" s="42" t="n"/>
      <c r="N59" s="42" t="n"/>
      <c r="O59" s="43" t="n"/>
      <c r="P59" s="43" t="n"/>
      <c r="Q59" s="42" t="n"/>
      <c r="R59" s="42" t="n"/>
      <c r="S59" s="42" t="n"/>
      <c r="T59" s="42" t="n"/>
      <c r="U59" s="42" t="n"/>
      <c r="V59" s="43" t="n"/>
      <c r="W59" s="43" t="n"/>
      <c r="X59" s="42" t="n"/>
      <c r="Y59" s="42" t="n"/>
      <c r="Z59" s="42" t="n"/>
      <c r="AA59" s="42" t="n"/>
      <c r="AB59" s="42" t="n"/>
      <c r="AC59" s="43" t="n"/>
      <c r="AD59" s="43" t="n"/>
      <c r="AE59" s="42" t="n"/>
      <c r="AF59" s="42" t="n"/>
      <c r="AG59" s="42" t="n"/>
      <c r="AH59" s="42" t="n"/>
      <c r="AI59" s="6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2" t="n"/>
      <c r="H60" s="43" t="n"/>
      <c r="I60" s="43" t="n"/>
      <c r="J60" s="42" t="n"/>
      <c r="K60" s="42" t="n"/>
      <c r="L60" s="42" t="n"/>
      <c r="M60" s="42" t="n"/>
      <c r="N60" s="42" t="n"/>
      <c r="O60" s="43" t="n"/>
      <c r="P60" s="43" t="n"/>
      <c r="Q60" s="42" t="n"/>
      <c r="R60" s="42" t="n"/>
      <c r="S60" s="42" t="n"/>
      <c r="T60" s="42" t="n"/>
      <c r="U60" s="42" t="n"/>
      <c r="V60" s="43" t="n"/>
      <c r="W60" s="43" t="n"/>
      <c r="X60" s="42" t="n"/>
      <c r="Y60" s="42" t="n"/>
      <c r="Z60" s="42" t="n"/>
      <c r="AA60" s="42" t="n"/>
      <c r="AB60" s="42" t="n"/>
      <c r="AC60" s="43" t="n"/>
      <c r="AD60" s="43" t="n"/>
      <c r="AE60" s="42" t="n"/>
      <c r="AF60" s="42" t="n"/>
      <c r="AG60" s="42" t="n"/>
      <c r="AH60" s="42" t="n"/>
      <c r="AI60" s="6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2" t="n"/>
      <c r="H61" s="43" t="n"/>
      <c r="I61" s="43" t="n"/>
      <c r="J61" s="42" t="n"/>
      <c r="K61" s="42" t="n"/>
      <c r="L61" s="42" t="n"/>
      <c r="M61" s="42" t="n"/>
      <c r="N61" s="42" t="n"/>
      <c r="O61" s="43" t="n"/>
      <c r="P61" s="43" t="n"/>
      <c r="Q61" s="42" t="n"/>
      <c r="R61" s="42" t="n"/>
      <c r="S61" s="42" t="n"/>
      <c r="T61" s="42" t="n"/>
      <c r="U61" s="42" t="n"/>
      <c r="V61" s="43" t="n"/>
      <c r="W61" s="43" t="n"/>
      <c r="X61" s="42" t="n"/>
      <c r="Y61" s="42" t="n"/>
      <c r="Z61" s="42" t="n"/>
      <c r="AA61" s="42" t="n"/>
      <c r="AB61" s="42" t="n"/>
      <c r="AC61" s="43" t="n"/>
      <c r="AD61" s="43" t="n"/>
      <c r="AE61" s="42" t="n"/>
      <c r="AF61" s="42" t="n"/>
      <c r="AG61" s="42" t="n"/>
      <c r="AH61" s="42" t="n"/>
      <c r="AI61" s="6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2" t="n"/>
      <c r="H62" s="43" t="n"/>
      <c r="I62" s="43" t="n"/>
      <c r="J62" s="42" t="n"/>
      <c r="K62" s="42" t="n"/>
      <c r="L62" s="42" t="n"/>
      <c r="M62" s="42" t="n"/>
      <c r="N62" s="42" t="n"/>
      <c r="O62" s="43" t="n"/>
      <c r="P62" s="43" t="n"/>
      <c r="Q62" s="42" t="n"/>
      <c r="R62" s="42" t="n"/>
      <c r="S62" s="42" t="n"/>
      <c r="T62" s="42" t="n"/>
      <c r="U62" s="42" t="n"/>
      <c r="V62" s="43" t="n"/>
      <c r="W62" s="43" t="n"/>
      <c r="X62" s="42" t="n"/>
      <c r="Y62" s="42" t="n"/>
      <c r="Z62" s="42" t="n"/>
      <c r="AA62" s="42" t="n"/>
      <c r="AB62" s="42" t="n"/>
      <c r="AC62" s="43" t="n"/>
      <c r="AD62" s="43" t="n"/>
      <c r="AE62" s="42" t="n"/>
      <c r="AF62" s="42" t="n"/>
      <c r="AG62" s="42" t="n"/>
      <c r="AH62" s="42" t="n"/>
      <c r="AI62" s="6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2" t="n"/>
      <c r="H63" s="43" t="n"/>
      <c r="I63" s="43" t="n"/>
      <c r="J63" s="42" t="n"/>
      <c r="K63" s="42" t="n"/>
      <c r="L63" s="42" t="n"/>
      <c r="M63" s="42" t="n"/>
      <c r="N63" s="42" t="n"/>
      <c r="O63" s="43" t="n"/>
      <c r="P63" s="43" t="n"/>
      <c r="Q63" s="42" t="n"/>
      <c r="R63" s="42" t="n"/>
      <c r="S63" s="42" t="n"/>
      <c r="T63" s="42" t="n"/>
      <c r="U63" s="42" t="n"/>
      <c r="V63" s="43" t="n"/>
      <c r="W63" s="43" t="n"/>
      <c r="X63" s="42" t="n"/>
      <c r="Y63" s="42" t="n"/>
      <c r="Z63" s="42" t="n"/>
      <c r="AA63" s="42" t="n"/>
      <c r="AB63" s="42" t="n"/>
      <c r="AC63" s="43" t="n"/>
      <c r="AD63" s="43" t="n"/>
      <c r="AE63" s="42" t="n"/>
      <c r="AF63" s="42" t="n"/>
      <c r="AG63" s="42" t="n"/>
      <c r="AH63" s="42" t="n"/>
      <c r="AI63" s="6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2" t="n"/>
      <c r="H64" s="43" t="n"/>
      <c r="I64" s="43" t="n"/>
      <c r="J64" s="42" t="n"/>
      <c r="K64" s="42" t="n"/>
      <c r="L64" s="42" t="n"/>
      <c r="M64" s="42" t="n"/>
      <c r="N64" s="42" t="n"/>
      <c r="O64" s="43" t="n"/>
      <c r="P64" s="43" t="n"/>
      <c r="Q64" s="42" t="n"/>
      <c r="R64" s="42" t="n"/>
      <c r="S64" s="42" t="n"/>
      <c r="T64" s="42" t="n"/>
      <c r="U64" s="42" t="n"/>
      <c r="V64" s="43" t="n"/>
      <c r="W64" s="43" t="n"/>
      <c r="X64" s="42" t="n"/>
      <c r="Y64" s="42" t="n"/>
      <c r="Z64" s="42" t="n"/>
      <c r="AA64" s="42" t="n"/>
      <c r="AB64" s="42" t="n"/>
      <c r="AC64" s="43" t="n"/>
      <c r="AD64" s="43" t="n"/>
      <c r="AE64" s="42" t="n"/>
      <c r="AF64" s="42" t="n"/>
      <c r="AG64" s="42" t="n"/>
      <c r="AH64" s="42" t="n"/>
      <c r="AI64" s="6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2" t="n"/>
      <c r="H65" s="43" t="n"/>
      <c r="I65" s="43" t="n"/>
      <c r="J65" s="42" t="n"/>
      <c r="K65" s="42" t="n"/>
      <c r="L65" s="42" t="n"/>
      <c r="M65" s="42" t="n"/>
      <c r="N65" s="42" t="n"/>
      <c r="O65" s="43" t="n"/>
      <c r="P65" s="43" t="n"/>
      <c r="Q65" s="42" t="n"/>
      <c r="R65" s="42" t="n"/>
      <c r="S65" s="42" t="n"/>
      <c r="T65" s="42" t="n"/>
      <c r="U65" s="42" t="n"/>
      <c r="V65" s="43" t="n"/>
      <c r="W65" s="43" t="n"/>
      <c r="X65" s="42" t="n"/>
      <c r="Y65" s="42" t="n"/>
      <c r="Z65" s="42" t="n"/>
      <c r="AA65" s="42" t="n"/>
      <c r="AB65" s="42" t="n"/>
      <c r="AC65" s="43" t="n"/>
      <c r="AD65" s="43" t="n"/>
      <c r="AE65" s="42" t="n"/>
      <c r="AF65" s="42" t="n"/>
      <c r="AG65" s="42" t="n"/>
      <c r="AH65" s="42" t="n"/>
      <c r="AI65" s="6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2" t="n"/>
      <c r="H66" s="43" t="n"/>
      <c r="I66" s="43" t="n"/>
      <c r="J66" s="42" t="n"/>
      <c r="K66" s="42" t="n"/>
      <c r="L66" s="42" t="n"/>
      <c r="M66" s="42" t="n"/>
      <c r="N66" s="42" t="n"/>
      <c r="O66" s="43" t="n"/>
      <c r="P66" s="43" t="n"/>
      <c r="Q66" s="42" t="n"/>
      <c r="R66" s="42" t="n"/>
      <c r="S66" s="42" t="n"/>
      <c r="T66" s="42" t="n"/>
      <c r="U66" s="42" t="n"/>
      <c r="V66" s="43" t="n"/>
      <c r="W66" s="43" t="n"/>
      <c r="X66" s="42" t="n"/>
      <c r="Y66" s="42" t="n"/>
      <c r="Z66" s="42" t="n"/>
      <c r="AA66" s="42" t="n"/>
      <c r="AB66" s="42" t="n"/>
      <c r="AC66" s="43" t="n"/>
      <c r="AD66" s="43" t="n"/>
      <c r="AE66" s="42" t="n"/>
      <c r="AF66" s="42" t="n"/>
      <c r="AG66" s="42" t="n"/>
      <c r="AH66" s="42" t="n"/>
      <c r="AI66" s="6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11.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أكتوبر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6" t="n">
        <v>2</v>
      </c>
      <c r="G5" s="26" t="n">
        <v>3</v>
      </c>
      <c r="H5" s="25" t="n">
        <v>4</v>
      </c>
      <c r="I5" s="25" t="n">
        <v>5</v>
      </c>
      <c r="J5" s="27" t="n">
        <v>6</v>
      </c>
      <c r="K5" s="25" t="n">
        <v>7</v>
      </c>
      <c r="L5" s="25" t="n">
        <v>8</v>
      </c>
      <c r="M5" s="26" t="n">
        <v>9</v>
      </c>
      <c r="N5" s="26" t="n">
        <v>10</v>
      </c>
      <c r="O5" s="25" t="n">
        <v>11</v>
      </c>
      <c r="P5" s="25" t="n">
        <v>12</v>
      </c>
      <c r="Q5" s="25" t="n">
        <v>13</v>
      </c>
      <c r="R5" s="25" t="n">
        <v>14</v>
      </c>
      <c r="S5" s="25" t="n">
        <v>15</v>
      </c>
      <c r="T5" s="26" t="n">
        <v>16</v>
      </c>
      <c r="U5" s="26" t="n">
        <v>17</v>
      </c>
      <c r="V5" s="25" t="n">
        <v>18</v>
      </c>
      <c r="W5" s="25" t="n">
        <v>19</v>
      </c>
      <c r="X5" s="25" t="n">
        <v>20</v>
      </c>
      <c r="Y5" s="25" t="n">
        <v>21</v>
      </c>
      <c r="Z5" s="25" t="n">
        <v>22</v>
      </c>
      <c r="AA5" s="26" t="n">
        <v>23</v>
      </c>
      <c r="AB5" s="26" t="n">
        <v>24</v>
      </c>
      <c r="AC5" s="25" t="n">
        <v>25</v>
      </c>
      <c r="AD5" s="25" t="n">
        <v>26</v>
      </c>
      <c r="AE5" s="25" t="n">
        <v>27</v>
      </c>
      <c r="AF5" s="25" t="n">
        <v>28</v>
      </c>
      <c r="AG5" s="25" t="n">
        <v>29</v>
      </c>
      <c r="AH5" s="26" t="n">
        <v>30</v>
      </c>
      <c r="AI5" s="26"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خ</t>
        </is>
      </c>
      <c r="F6" s="32" t="inlineStr">
        <is>
          <t>ج</t>
        </is>
      </c>
      <c r="G6" s="32" t="inlineStr">
        <is>
          <t>س</t>
        </is>
      </c>
      <c r="H6" s="31" t="inlineStr">
        <is>
          <t>أ</t>
        </is>
      </c>
      <c r="I6" s="31" t="inlineStr">
        <is>
          <t>ن</t>
        </is>
      </c>
      <c r="J6" s="33" t="inlineStr">
        <is>
          <t>ث</t>
        </is>
      </c>
      <c r="K6" s="31" t="inlineStr">
        <is>
          <t>ر</t>
        </is>
      </c>
      <c r="L6" s="31" t="inlineStr">
        <is>
          <t>خ</t>
        </is>
      </c>
      <c r="M6" s="32" t="inlineStr">
        <is>
          <t>ج</t>
        </is>
      </c>
      <c r="N6" s="32" t="inlineStr">
        <is>
          <t>س</t>
        </is>
      </c>
      <c r="O6" s="31" t="inlineStr">
        <is>
          <t>أ</t>
        </is>
      </c>
      <c r="P6" s="31" t="inlineStr">
        <is>
          <t>ن</t>
        </is>
      </c>
      <c r="Q6" s="31" t="inlineStr">
        <is>
          <t>ث</t>
        </is>
      </c>
      <c r="R6" s="31" t="inlineStr">
        <is>
          <t>ر</t>
        </is>
      </c>
      <c r="S6" s="31" t="inlineStr">
        <is>
          <t>خ</t>
        </is>
      </c>
      <c r="T6" s="32" t="inlineStr">
        <is>
          <t>ج</t>
        </is>
      </c>
      <c r="U6" s="32" t="inlineStr">
        <is>
          <t>س</t>
        </is>
      </c>
      <c r="V6" s="31" t="inlineStr">
        <is>
          <t>أ</t>
        </is>
      </c>
      <c r="W6" s="31" t="inlineStr">
        <is>
          <t>ن</t>
        </is>
      </c>
      <c r="X6" s="31" t="inlineStr">
        <is>
          <t>ث</t>
        </is>
      </c>
      <c r="Y6" s="31" t="inlineStr">
        <is>
          <t>ر</t>
        </is>
      </c>
      <c r="Z6" s="31" t="inlineStr">
        <is>
          <t>خ</t>
        </is>
      </c>
      <c r="AA6" s="32" t="inlineStr">
        <is>
          <t>ج</t>
        </is>
      </c>
      <c r="AB6" s="32" t="inlineStr">
        <is>
          <t>س</t>
        </is>
      </c>
      <c r="AC6" s="31" t="inlineStr">
        <is>
          <t>أ</t>
        </is>
      </c>
      <c r="AD6" s="31" t="inlineStr">
        <is>
          <t>ن</t>
        </is>
      </c>
      <c r="AE6" s="31" t="inlineStr">
        <is>
          <t>ث</t>
        </is>
      </c>
      <c r="AF6" s="31" t="inlineStr">
        <is>
          <t>ر</t>
        </is>
      </c>
      <c r="AG6" s="31" t="inlineStr">
        <is>
          <t>خ</t>
        </is>
      </c>
      <c r="AH6" s="32" t="inlineStr">
        <is>
          <t>ج</t>
        </is>
      </c>
      <c r="AI6" s="32" t="inlineStr">
        <is>
          <t>س</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IF(COUNTIFS(الإعدادات!$B$23:$B$60,10,الإعدادات!$C$23:$C$60,E$5)&gt;0,1,0)</f>
        <v/>
      </c>
      <c r="F7" s="37">
        <f>IF(COUNTIFS(الإعدادات!$B$23:$B$60,10,الإعدادات!$C$23:$C$60,F$5)&gt;0,1,0)</f>
        <v/>
      </c>
      <c r="G7" s="37">
        <f>IF(COUNTIFS(الإعدادات!$B$23:$B$60,10,الإعدادات!$C$23:$C$60,G$5)&gt;0,1,0)</f>
        <v/>
      </c>
      <c r="H7" s="37">
        <f>IF(COUNTIFS(الإعدادات!$B$23:$B$60,10,الإعدادات!$C$23:$C$60,H$5)&gt;0,1,0)</f>
        <v/>
      </c>
      <c r="I7" s="37">
        <f>IF(COUNTIFS(الإعدادات!$B$23:$B$60,10,الإعدادات!$C$23:$C$60,I$5)&gt;0,1,0)</f>
        <v/>
      </c>
      <c r="J7" s="38">
        <f>IF(COUNTIFS(الإعدادات!$B$23:$B$60,10,الإعدادات!$C$23:$C$60,J$5)&gt;0,1,0)</f>
        <v/>
      </c>
      <c r="K7" s="37">
        <f>IF(COUNTIFS(الإعدادات!$B$23:$B$60,10,الإعدادات!$C$23:$C$60,K$5)&gt;0,1,0)</f>
        <v/>
      </c>
      <c r="L7" s="37">
        <f>IF(COUNTIFS(الإعدادات!$B$23:$B$60,10,الإعدادات!$C$23:$C$60,L$5)&gt;0,1,0)</f>
        <v/>
      </c>
      <c r="M7" s="37">
        <f>IF(COUNTIFS(الإعدادات!$B$23:$B$60,10,الإعدادات!$C$23:$C$60,M$5)&gt;0,1,0)</f>
        <v/>
      </c>
      <c r="N7" s="37">
        <f>IF(COUNTIFS(الإعدادات!$B$23:$B$60,10,الإعدادات!$C$23:$C$60,N$5)&gt;0,1,0)</f>
        <v/>
      </c>
      <c r="O7" s="37">
        <f>IF(COUNTIFS(الإعدادات!$B$23:$B$60,10,الإعدادات!$C$23:$C$60,O$5)&gt;0,1,0)</f>
        <v/>
      </c>
      <c r="P7" s="37">
        <f>IF(COUNTIFS(الإعدادات!$B$23:$B$60,10,الإعدادات!$C$23:$C$60,P$5)&gt;0,1,0)</f>
        <v/>
      </c>
      <c r="Q7" s="37">
        <f>IF(COUNTIFS(الإعدادات!$B$23:$B$60,10,الإعدادات!$C$23:$C$60,Q$5)&gt;0,1,0)</f>
        <v/>
      </c>
      <c r="R7" s="37">
        <f>IF(COUNTIFS(الإعدادات!$B$23:$B$60,10,الإعدادات!$C$23:$C$60,R$5)&gt;0,1,0)</f>
        <v/>
      </c>
      <c r="S7" s="37">
        <f>IF(COUNTIFS(الإعدادات!$B$23:$B$60,10,الإعدادات!$C$23:$C$60,S$5)&gt;0,1,0)</f>
        <v/>
      </c>
      <c r="T7" s="37">
        <f>IF(COUNTIFS(الإعدادات!$B$23:$B$60,10,الإعدادات!$C$23:$C$60,T$5)&gt;0,1,0)</f>
        <v/>
      </c>
      <c r="U7" s="37">
        <f>IF(COUNTIFS(الإعدادات!$B$23:$B$60,10,الإعدادات!$C$23:$C$60,U$5)&gt;0,1,0)</f>
        <v/>
      </c>
      <c r="V7" s="37">
        <f>IF(COUNTIFS(الإعدادات!$B$23:$B$60,10,الإعدادات!$C$23:$C$60,V$5)&gt;0,1,0)</f>
        <v/>
      </c>
      <c r="W7" s="37">
        <f>IF(COUNTIFS(الإعدادات!$B$23:$B$60,10,الإعدادات!$C$23:$C$60,W$5)&gt;0,1,0)</f>
        <v/>
      </c>
      <c r="X7" s="37">
        <f>IF(COUNTIFS(الإعدادات!$B$23:$B$60,10,الإعدادات!$C$23:$C$60,X$5)&gt;0,1,0)</f>
        <v/>
      </c>
      <c r="Y7" s="37">
        <f>IF(COUNTIFS(الإعدادات!$B$23:$B$60,10,الإعدادات!$C$23:$C$60,Y$5)&gt;0,1,0)</f>
        <v/>
      </c>
      <c r="Z7" s="37">
        <f>IF(COUNTIFS(الإعدادات!$B$23:$B$60,10,الإعدادات!$C$23:$C$60,Z$5)&gt;0,1,0)</f>
        <v/>
      </c>
      <c r="AA7" s="37">
        <f>IF(COUNTIFS(الإعدادات!$B$23:$B$60,10,الإعدادات!$C$23:$C$60,AA$5)&gt;0,1,0)</f>
        <v/>
      </c>
      <c r="AB7" s="37">
        <f>IF(COUNTIFS(الإعدادات!$B$23:$B$60,10,الإعدادات!$C$23:$C$60,AB$5)&gt;0,1,0)</f>
        <v/>
      </c>
      <c r="AC7" s="37">
        <f>IF(COUNTIFS(الإعدادات!$B$23:$B$60,10,الإعدادات!$C$23:$C$60,AC$5)&gt;0,1,0)</f>
        <v/>
      </c>
      <c r="AD7" s="37">
        <f>IF(COUNTIFS(الإعدادات!$B$23:$B$60,10,الإعدادات!$C$23:$C$60,AD$5)&gt;0,1,0)</f>
        <v/>
      </c>
      <c r="AE7" s="37">
        <f>IF(COUNTIFS(الإعدادات!$B$23:$B$60,10,الإعدادات!$C$23:$C$60,AE$5)&gt;0,1,0)</f>
        <v/>
      </c>
      <c r="AF7" s="37">
        <f>IF(COUNTIFS(الإعدادات!$B$23:$B$60,10,الإعدادات!$C$23:$C$60,AF$5)&gt;0,1,0)</f>
        <v/>
      </c>
      <c r="AG7" s="37">
        <f>IF(COUNTIFS(الإعدادات!$B$23:$B$60,10,الإعدادات!$C$23:$C$60,AG$5)&gt;0,1,0)</f>
        <v/>
      </c>
      <c r="AH7" s="37">
        <f>IF(COUNTIFS(الإعدادات!$B$23:$B$60,10,الإعدادات!$C$23:$C$60,AH$5)&gt;0,1,0)</f>
        <v/>
      </c>
      <c r="AI7" s="37">
        <f>IF(COUNTIFS(الإعدادات!$B$23:$B$60,10,الإعدادات!$C$23:$C$60,AI$5)&gt;0,1,0)</f>
        <v/>
      </c>
    </row>
    <row r="8" ht="20" customHeight="1">
      <c r="A8" s="39" t="n">
        <v>1</v>
      </c>
      <c r="B8" s="40" t="n">
        <v>1</v>
      </c>
      <c r="C8" s="41" t="inlineStr">
        <is>
          <t>صابر محمود محمد حسن</t>
        </is>
      </c>
      <c r="D8" s="39" t="inlineStr">
        <is>
          <t>SO</t>
        </is>
      </c>
      <c r="E8" s="42" t="n"/>
      <c r="F8" s="43" t="n"/>
      <c r="G8" s="43" t="n"/>
      <c r="H8" s="42" t="n"/>
      <c r="I8" s="42" t="n"/>
      <c r="J8" s="44" t="n"/>
      <c r="K8" s="42" t="n"/>
      <c r="L8" s="42" t="n"/>
      <c r="M8" s="43" t="n"/>
      <c r="N8" s="43" t="n"/>
      <c r="O8" s="42" t="n"/>
      <c r="P8" s="42" t="n"/>
      <c r="Q8" s="42" t="n"/>
      <c r="R8" s="42" t="n"/>
      <c r="S8" s="42" t="n"/>
      <c r="T8" s="43" t="n"/>
      <c r="U8" s="43" t="n"/>
      <c r="V8" s="42" t="n"/>
      <c r="W8" s="42" t="n"/>
      <c r="X8" s="42" t="n"/>
      <c r="Y8" s="42" t="n"/>
      <c r="Z8" s="42" t="n"/>
      <c r="AA8" s="43" t="n"/>
      <c r="AB8" s="43" t="n"/>
      <c r="AC8" s="42" t="n"/>
      <c r="AD8" s="42" t="n"/>
      <c r="AE8" s="42" t="n"/>
      <c r="AF8" s="42" t="n"/>
      <c r="AG8" s="42" t="n"/>
      <c r="AH8" s="43" t="n"/>
      <c r="AI8" s="4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3" t="n"/>
      <c r="G9" s="43" t="n"/>
      <c r="H9" s="42" t="n"/>
      <c r="I9" s="42" t="n"/>
      <c r="J9" s="44" t="n"/>
      <c r="K9" s="42" t="n"/>
      <c r="L9" s="42" t="n"/>
      <c r="M9" s="43" t="n"/>
      <c r="N9" s="43" t="n"/>
      <c r="O9" s="42" t="n"/>
      <c r="P9" s="42" t="n"/>
      <c r="Q9" s="42" t="n"/>
      <c r="R9" s="42" t="n"/>
      <c r="S9" s="42" t="n"/>
      <c r="T9" s="43" t="n"/>
      <c r="U9" s="43" t="n"/>
      <c r="V9" s="42" t="n"/>
      <c r="W9" s="42" t="n"/>
      <c r="X9" s="42" t="n"/>
      <c r="Y9" s="42" t="n"/>
      <c r="Z9" s="42" t="n"/>
      <c r="AA9" s="43" t="n"/>
      <c r="AB9" s="43" t="n"/>
      <c r="AC9" s="42" t="n"/>
      <c r="AD9" s="42" t="n"/>
      <c r="AE9" s="42" t="n"/>
      <c r="AF9" s="42" t="n"/>
      <c r="AG9" s="42" t="n"/>
      <c r="AH9" s="43" t="n"/>
      <c r="AI9" s="4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3" t="n"/>
      <c r="G10" s="43" t="n"/>
      <c r="H10" s="42" t="n"/>
      <c r="I10" s="42" t="n"/>
      <c r="J10" s="44" t="n"/>
      <c r="K10" s="42" t="n"/>
      <c r="L10" s="42" t="n"/>
      <c r="M10" s="43" t="n"/>
      <c r="N10" s="43" t="n"/>
      <c r="O10" s="42" t="n"/>
      <c r="P10" s="42" t="n"/>
      <c r="Q10" s="42" t="n"/>
      <c r="R10" s="42" t="n"/>
      <c r="S10" s="42" t="n"/>
      <c r="T10" s="43" t="n"/>
      <c r="U10" s="43" t="n"/>
      <c r="V10" s="42" t="n"/>
      <c r="W10" s="42" t="n"/>
      <c r="X10" s="42" t="n"/>
      <c r="Y10" s="42" t="n"/>
      <c r="Z10" s="42" t="n"/>
      <c r="AA10" s="43" t="n"/>
      <c r="AB10" s="43" t="n"/>
      <c r="AC10" s="42" t="n"/>
      <c r="AD10" s="42" t="n"/>
      <c r="AE10" s="42" t="n"/>
      <c r="AF10" s="42" t="n"/>
      <c r="AG10" s="42" t="n"/>
      <c r="AH10" s="43" t="n"/>
      <c r="AI10" s="4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3" t="n"/>
      <c r="G11" s="43" t="n"/>
      <c r="H11" s="42" t="n"/>
      <c r="I11" s="42" t="n"/>
      <c r="J11" s="44" t="n"/>
      <c r="K11" s="42" t="n"/>
      <c r="L11" s="42" t="n"/>
      <c r="M11" s="43" t="n"/>
      <c r="N11" s="43" t="n"/>
      <c r="O11" s="42" t="n"/>
      <c r="P11" s="42" t="n"/>
      <c r="Q11" s="42" t="n"/>
      <c r="R11" s="42" t="n"/>
      <c r="S11" s="42" t="n"/>
      <c r="T11" s="43" t="n"/>
      <c r="U11" s="43" t="n"/>
      <c r="V11" s="42" t="n"/>
      <c r="W11" s="42" t="n"/>
      <c r="X11" s="42" t="n"/>
      <c r="Y11" s="42" t="n"/>
      <c r="Z11" s="42" t="n"/>
      <c r="AA11" s="43" t="n"/>
      <c r="AB11" s="43" t="n"/>
      <c r="AC11" s="42" t="n"/>
      <c r="AD11" s="42" t="n"/>
      <c r="AE11" s="42" t="n"/>
      <c r="AF11" s="42" t="n"/>
      <c r="AG11" s="42" t="n"/>
      <c r="AH11" s="43" t="n"/>
      <c r="AI11" s="4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3" t="n"/>
      <c r="G12" s="43" t="n"/>
      <c r="H12" s="42" t="n"/>
      <c r="I12" s="42" t="n"/>
      <c r="J12" s="44" t="n"/>
      <c r="K12" s="42" t="n"/>
      <c r="L12" s="42" t="n"/>
      <c r="M12" s="43" t="n"/>
      <c r="N12" s="43" t="n"/>
      <c r="O12" s="42" t="n"/>
      <c r="P12" s="42" t="n"/>
      <c r="Q12" s="42" t="n"/>
      <c r="R12" s="42" t="n"/>
      <c r="S12" s="42" t="n"/>
      <c r="T12" s="43" t="n"/>
      <c r="U12" s="43" t="n"/>
      <c r="V12" s="42" t="n"/>
      <c r="W12" s="42" t="n"/>
      <c r="X12" s="42" t="n"/>
      <c r="Y12" s="42" t="n"/>
      <c r="Z12" s="42" t="n"/>
      <c r="AA12" s="43" t="n"/>
      <c r="AB12" s="43" t="n"/>
      <c r="AC12" s="42" t="n"/>
      <c r="AD12" s="42" t="n"/>
      <c r="AE12" s="42" t="n"/>
      <c r="AF12" s="42" t="n"/>
      <c r="AG12" s="42" t="n"/>
      <c r="AH12" s="43" t="n"/>
      <c r="AI12" s="4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3" t="n"/>
      <c r="G13" s="43" t="n"/>
      <c r="H13" s="42" t="n"/>
      <c r="I13" s="42" t="n"/>
      <c r="J13" s="44" t="n"/>
      <c r="K13" s="42" t="n"/>
      <c r="L13" s="42" t="n"/>
      <c r="M13" s="43" t="n"/>
      <c r="N13" s="43" t="n"/>
      <c r="O13" s="42" t="n"/>
      <c r="P13" s="42" t="n"/>
      <c r="Q13" s="42" t="n"/>
      <c r="R13" s="42" t="n"/>
      <c r="S13" s="42" t="n"/>
      <c r="T13" s="43" t="n"/>
      <c r="U13" s="43" t="n"/>
      <c r="V13" s="42" t="n"/>
      <c r="W13" s="42" t="n"/>
      <c r="X13" s="42" t="n"/>
      <c r="Y13" s="42" t="n"/>
      <c r="Z13" s="42" t="n"/>
      <c r="AA13" s="43" t="n"/>
      <c r="AB13" s="43" t="n"/>
      <c r="AC13" s="42" t="n"/>
      <c r="AD13" s="42" t="n"/>
      <c r="AE13" s="42" t="n"/>
      <c r="AF13" s="42" t="n"/>
      <c r="AG13" s="42" t="n"/>
      <c r="AH13" s="43" t="n"/>
      <c r="AI13" s="4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3" t="n"/>
      <c r="G14" s="43" t="n"/>
      <c r="H14" s="42" t="n"/>
      <c r="I14" s="42" t="n"/>
      <c r="J14" s="44" t="n"/>
      <c r="K14" s="42" t="n"/>
      <c r="L14" s="42" t="n"/>
      <c r="M14" s="43" t="n"/>
      <c r="N14" s="43" t="n"/>
      <c r="O14" s="42" t="n"/>
      <c r="P14" s="42" t="n"/>
      <c r="Q14" s="42" t="n"/>
      <c r="R14" s="42" t="n"/>
      <c r="S14" s="42" t="n"/>
      <c r="T14" s="43" t="n"/>
      <c r="U14" s="43" t="n"/>
      <c r="V14" s="42" t="n"/>
      <c r="W14" s="42" t="n"/>
      <c r="X14" s="42" t="n"/>
      <c r="Y14" s="42" t="n"/>
      <c r="Z14" s="42" t="n"/>
      <c r="AA14" s="43" t="n"/>
      <c r="AB14" s="43" t="n"/>
      <c r="AC14" s="42" t="n"/>
      <c r="AD14" s="42" t="n"/>
      <c r="AE14" s="42" t="n"/>
      <c r="AF14" s="42" t="n"/>
      <c r="AG14" s="42" t="n"/>
      <c r="AH14" s="43" t="n"/>
      <c r="AI14" s="4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3" t="n"/>
      <c r="G15" s="43" t="n"/>
      <c r="H15" s="42" t="n"/>
      <c r="I15" s="42" t="n"/>
      <c r="J15" s="44" t="n"/>
      <c r="K15" s="42" t="n"/>
      <c r="L15" s="42" t="n"/>
      <c r="M15" s="43" t="n"/>
      <c r="N15" s="43" t="n"/>
      <c r="O15" s="42" t="n"/>
      <c r="P15" s="42" t="n"/>
      <c r="Q15" s="42" t="n"/>
      <c r="R15" s="42" t="n"/>
      <c r="S15" s="42" t="n"/>
      <c r="T15" s="43" t="n"/>
      <c r="U15" s="43" t="n"/>
      <c r="V15" s="42" t="n"/>
      <c r="W15" s="42" t="n"/>
      <c r="X15" s="42" t="n"/>
      <c r="Y15" s="42" t="n"/>
      <c r="Z15" s="42" t="n"/>
      <c r="AA15" s="43" t="n"/>
      <c r="AB15" s="43" t="n"/>
      <c r="AC15" s="42" t="n"/>
      <c r="AD15" s="42" t="n"/>
      <c r="AE15" s="42" t="n"/>
      <c r="AF15" s="42" t="n"/>
      <c r="AG15" s="42" t="n"/>
      <c r="AH15" s="43" t="n"/>
      <c r="AI15" s="4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3" t="n"/>
      <c r="G16" s="43" t="n"/>
      <c r="H16" s="42" t="n"/>
      <c r="I16" s="42" t="n"/>
      <c r="J16" s="44" t="n"/>
      <c r="K16" s="42" t="n"/>
      <c r="L16" s="42" t="n"/>
      <c r="M16" s="43" t="n"/>
      <c r="N16" s="43" t="n"/>
      <c r="O16" s="42" t="n"/>
      <c r="P16" s="42" t="n"/>
      <c r="Q16" s="42" t="n"/>
      <c r="R16" s="42" t="n"/>
      <c r="S16" s="42" t="n"/>
      <c r="T16" s="43" t="n"/>
      <c r="U16" s="43" t="n"/>
      <c r="V16" s="42" t="n"/>
      <c r="W16" s="42" t="n"/>
      <c r="X16" s="42" t="n"/>
      <c r="Y16" s="42" t="n"/>
      <c r="Z16" s="42" t="n"/>
      <c r="AA16" s="43" t="n"/>
      <c r="AB16" s="43" t="n"/>
      <c r="AC16" s="42" t="n"/>
      <c r="AD16" s="42" t="n"/>
      <c r="AE16" s="42" t="n"/>
      <c r="AF16" s="42" t="n"/>
      <c r="AG16" s="42" t="n"/>
      <c r="AH16" s="43" t="n"/>
      <c r="AI16" s="4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3" t="n"/>
      <c r="G17" s="43" t="n"/>
      <c r="H17" s="42" t="n"/>
      <c r="I17" s="42" t="n"/>
      <c r="J17" s="44" t="n"/>
      <c r="K17" s="42" t="n"/>
      <c r="L17" s="42" t="n"/>
      <c r="M17" s="43" t="n"/>
      <c r="N17" s="43" t="n"/>
      <c r="O17" s="42" t="n"/>
      <c r="P17" s="42" t="n"/>
      <c r="Q17" s="42" t="n"/>
      <c r="R17" s="42" t="n"/>
      <c r="S17" s="42" t="n"/>
      <c r="T17" s="43" t="n"/>
      <c r="U17" s="43" t="n"/>
      <c r="V17" s="42" t="n"/>
      <c r="W17" s="42" t="n"/>
      <c r="X17" s="42" t="n"/>
      <c r="Y17" s="42" t="n"/>
      <c r="Z17" s="42" t="n"/>
      <c r="AA17" s="43" t="n"/>
      <c r="AB17" s="43" t="n"/>
      <c r="AC17" s="42" t="n"/>
      <c r="AD17" s="42" t="n"/>
      <c r="AE17" s="42" t="n"/>
      <c r="AF17" s="42" t="n"/>
      <c r="AG17" s="42" t="n"/>
      <c r="AH17" s="43" t="n"/>
      <c r="AI17" s="4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3" t="n"/>
      <c r="G18" s="43" t="n"/>
      <c r="H18" s="42" t="n"/>
      <c r="I18" s="42" t="n"/>
      <c r="J18" s="44" t="n"/>
      <c r="K18" s="42" t="n"/>
      <c r="L18" s="42" t="n"/>
      <c r="M18" s="43" t="n"/>
      <c r="N18" s="43" t="n"/>
      <c r="O18" s="42" t="n"/>
      <c r="P18" s="42" t="n"/>
      <c r="Q18" s="42" t="n"/>
      <c r="R18" s="42" t="n"/>
      <c r="S18" s="42" t="n"/>
      <c r="T18" s="43" t="n"/>
      <c r="U18" s="43" t="n"/>
      <c r="V18" s="42" t="n"/>
      <c r="W18" s="42" t="n"/>
      <c r="X18" s="42" t="n"/>
      <c r="Y18" s="42" t="n"/>
      <c r="Z18" s="42" t="n"/>
      <c r="AA18" s="43" t="n"/>
      <c r="AB18" s="43" t="n"/>
      <c r="AC18" s="42" t="n"/>
      <c r="AD18" s="42" t="n"/>
      <c r="AE18" s="42" t="n"/>
      <c r="AF18" s="42" t="n"/>
      <c r="AG18" s="42" t="n"/>
      <c r="AH18" s="43" t="n"/>
      <c r="AI18" s="4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3" t="n"/>
      <c r="G19" s="43" t="n"/>
      <c r="H19" s="42" t="n"/>
      <c r="I19" s="42" t="n"/>
      <c r="J19" s="44" t="n"/>
      <c r="K19" s="42" t="n"/>
      <c r="L19" s="42" t="n"/>
      <c r="M19" s="43" t="n"/>
      <c r="N19" s="43" t="n"/>
      <c r="O19" s="42" t="n"/>
      <c r="P19" s="42" t="n"/>
      <c r="Q19" s="42" t="n"/>
      <c r="R19" s="42" t="n"/>
      <c r="S19" s="42" t="n"/>
      <c r="T19" s="43" t="n"/>
      <c r="U19" s="43" t="n"/>
      <c r="V19" s="42" t="n"/>
      <c r="W19" s="42" t="n"/>
      <c r="X19" s="42" t="n"/>
      <c r="Y19" s="42" t="n"/>
      <c r="Z19" s="42" t="n"/>
      <c r="AA19" s="43" t="n"/>
      <c r="AB19" s="43" t="n"/>
      <c r="AC19" s="42" t="n"/>
      <c r="AD19" s="42" t="n"/>
      <c r="AE19" s="42" t="n"/>
      <c r="AF19" s="42" t="n"/>
      <c r="AG19" s="42" t="n"/>
      <c r="AH19" s="43" t="n"/>
      <c r="AI19" s="4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3" t="n"/>
      <c r="G20" s="43" t="n"/>
      <c r="H20" s="42" t="n"/>
      <c r="I20" s="42" t="n"/>
      <c r="J20" s="44" t="n"/>
      <c r="K20" s="42" t="n"/>
      <c r="L20" s="42" t="n"/>
      <c r="M20" s="43" t="n"/>
      <c r="N20" s="43" t="n"/>
      <c r="O20" s="42" t="n"/>
      <c r="P20" s="42" t="n"/>
      <c r="Q20" s="42" t="n"/>
      <c r="R20" s="42" t="n"/>
      <c r="S20" s="42" t="n"/>
      <c r="T20" s="43" t="n"/>
      <c r="U20" s="43" t="n"/>
      <c r="V20" s="42" t="n"/>
      <c r="W20" s="42" t="n"/>
      <c r="X20" s="42" t="n"/>
      <c r="Y20" s="42" t="n"/>
      <c r="Z20" s="42" t="n"/>
      <c r="AA20" s="43" t="n"/>
      <c r="AB20" s="43" t="n"/>
      <c r="AC20" s="42" t="n"/>
      <c r="AD20" s="42" t="n"/>
      <c r="AE20" s="42" t="n"/>
      <c r="AF20" s="42" t="n"/>
      <c r="AG20" s="42" t="n"/>
      <c r="AH20" s="43" t="n"/>
      <c r="AI20" s="4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3" t="n"/>
      <c r="G21" s="43" t="n"/>
      <c r="H21" s="42" t="n"/>
      <c r="I21" s="42" t="n"/>
      <c r="J21" s="44" t="n"/>
      <c r="K21" s="42" t="n"/>
      <c r="L21" s="42" t="n"/>
      <c r="M21" s="43" t="n"/>
      <c r="N21" s="43" t="n"/>
      <c r="O21" s="42" t="n"/>
      <c r="P21" s="42" t="n"/>
      <c r="Q21" s="42" t="n"/>
      <c r="R21" s="42" t="n"/>
      <c r="S21" s="42" t="n"/>
      <c r="T21" s="43" t="n"/>
      <c r="U21" s="43" t="n"/>
      <c r="V21" s="42" t="n"/>
      <c r="W21" s="42" t="n"/>
      <c r="X21" s="42" t="n"/>
      <c r="Y21" s="42" t="n"/>
      <c r="Z21" s="42" t="n"/>
      <c r="AA21" s="43" t="n"/>
      <c r="AB21" s="43" t="n"/>
      <c r="AC21" s="42" t="n"/>
      <c r="AD21" s="42" t="n"/>
      <c r="AE21" s="42" t="n"/>
      <c r="AF21" s="42" t="n"/>
      <c r="AG21" s="42" t="n"/>
      <c r="AH21" s="43" t="n"/>
      <c r="AI21" s="4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3" t="n"/>
      <c r="G22" s="43" t="n"/>
      <c r="H22" s="42" t="n"/>
      <c r="I22" s="42" t="n"/>
      <c r="J22" s="44" t="n"/>
      <c r="K22" s="42" t="n"/>
      <c r="L22" s="42" t="n"/>
      <c r="M22" s="43" t="n"/>
      <c r="N22" s="43" t="n"/>
      <c r="O22" s="42" t="n"/>
      <c r="P22" s="42" t="n"/>
      <c r="Q22" s="42" t="n"/>
      <c r="R22" s="42" t="n"/>
      <c r="S22" s="42" t="n"/>
      <c r="T22" s="43" t="n"/>
      <c r="U22" s="43" t="n"/>
      <c r="V22" s="42" t="n"/>
      <c r="W22" s="42" t="n"/>
      <c r="X22" s="42" t="n"/>
      <c r="Y22" s="42" t="n"/>
      <c r="Z22" s="42" t="n"/>
      <c r="AA22" s="43" t="n"/>
      <c r="AB22" s="43" t="n"/>
      <c r="AC22" s="42" t="n"/>
      <c r="AD22" s="42" t="n"/>
      <c r="AE22" s="42" t="n"/>
      <c r="AF22" s="42" t="n"/>
      <c r="AG22" s="42" t="n"/>
      <c r="AH22" s="43" t="n"/>
      <c r="AI22" s="4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3" t="n"/>
      <c r="G23" s="43" t="n"/>
      <c r="H23" s="42" t="n"/>
      <c r="I23" s="42" t="n"/>
      <c r="J23" s="44" t="n"/>
      <c r="K23" s="42" t="n"/>
      <c r="L23" s="42" t="n"/>
      <c r="M23" s="43" t="n"/>
      <c r="N23" s="43" t="n"/>
      <c r="O23" s="42" t="n"/>
      <c r="P23" s="42" t="n"/>
      <c r="Q23" s="42" t="n"/>
      <c r="R23" s="42" t="n"/>
      <c r="S23" s="42" t="n"/>
      <c r="T23" s="43" t="n"/>
      <c r="U23" s="43" t="n"/>
      <c r="V23" s="42" t="n"/>
      <c r="W23" s="42" t="n"/>
      <c r="X23" s="42" t="n"/>
      <c r="Y23" s="42" t="n"/>
      <c r="Z23" s="42" t="n"/>
      <c r="AA23" s="43" t="n"/>
      <c r="AB23" s="43" t="n"/>
      <c r="AC23" s="42" t="n"/>
      <c r="AD23" s="42" t="n"/>
      <c r="AE23" s="42" t="n"/>
      <c r="AF23" s="42" t="n"/>
      <c r="AG23" s="42" t="n"/>
      <c r="AH23" s="43" t="n"/>
      <c r="AI23" s="4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3" t="n"/>
      <c r="G24" s="43" t="n"/>
      <c r="H24" s="42" t="n"/>
      <c r="I24" s="42" t="n"/>
      <c r="J24" s="44" t="n"/>
      <c r="K24" s="42" t="n"/>
      <c r="L24" s="42" t="n"/>
      <c r="M24" s="43" t="n"/>
      <c r="N24" s="43" t="n"/>
      <c r="O24" s="42" t="n"/>
      <c r="P24" s="42" t="n"/>
      <c r="Q24" s="42" t="n"/>
      <c r="R24" s="42" t="n"/>
      <c r="S24" s="42" t="n"/>
      <c r="T24" s="43" t="n"/>
      <c r="U24" s="43" t="n"/>
      <c r="V24" s="42" t="n"/>
      <c r="W24" s="42" t="n"/>
      <c r="X24" s="42" t="n"/>
      <c r="Y24" s="42" t="n"/>
      <c r="Z24" s="42" t="n"/>
      <c r="AA24" s="43" t="n"/>
      <c r="AB24" s="43" t="n"/>
      <c r="AC24" s="42" t="n"/>
      <c r="AD24" s="42" t="n"/>
      <c r="AE24" s="42" t="n"/>
      <c r="AF24" s="42" t="n"/>
      <c r="AG24" s="42" t="n"/>
      <c r="AH24" s="43" t="n"/>
      <c r="AI24" s="4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3" t="n"/>
      <c r="G25" s="43" t="n"/>
      <c r="H25" s="42" t="n"/>
      <c r="I25" s="42" t="n"/>
      <c r="J25" s="44" t="n"/>
      <c r="K25" s="42" t="n"/>
      <c r="L25" s="42" t="n"/>
      <c r="M25" s="43" t="n"/>
      <c r="N25" s="43" t="n"/>
      <c r="O25" s="42" t="n"/>
      <c r="P25" s="42" t="n"/>
      <c r="Q25" s="42" t="n"/>
      <c r="R25" s="42" t="n"/>
      <c r="S25" s="42" t="n"/>
      <c r="T25" s="43" t="n"/>
      <c r="U25" s="43" t="n"/>
      <c r="V25" s="42" t="n"/>
      <c r="W25" s="42" t="n"/>
      <c r="X25" s="42" t="n"/>
      <c r="Y25" s="42" t="n"/>
      <c r="Z25" s="42" t="n"/>
      <c r="AA25" s="43" t="n"/>
      <c r="AB25" s="43" t="n"/>
      <c r="AC25" s="42" t="n"/>
      <c r="AD25" s="42" t="n"/>
      <c r="AE25" s="42" t="n"/>
      <c r="AF25" s="42" t="n"/>
      <c r="AG25" s="42" t="n"/>
      <c r="AH25" s="43" t="n"/>
      <c r="AI25" s="4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3" t="n"/>
      <c r="G26" s="43" t="n"/>
      <c r="H26" s="42" t="n"/>
      <c r="I26" s="42" t="n"/>
      <c r="J26" s="44" t="n"/>
      <c r="K26" s="42" t="n"/>
      <c r="L26" s="42" t="n"/>
      <c r="M26" s="43" t="n"/>
      <c r="N26" s="43" t="n"/>
      <c r="O26" s="42" t="n"/>
      <c r="P26" s="42" t="n"/>
      <c r="Q26" s="42" t="n"/>
      <c r="R26" s="42" t="n"/>
      <c r="S26" s="42" t="n"/>
      <c r="T26" s="43" t="n"/>
      <c r="U26" s="43" t="n"/>
      <c r="V26" s="42" t="n"/>
      <c r="W26" s="42" t="n"/>
      <c r="X26" s="42" t="n"/>
      <c r="Y26" s="42" t="n"/>
      <c r="Z26" s="42" t="n"/>
      <c r="AA26" s="43" t="n"/>
      <c r="AB26" s="43" t="n"/>
      <c r="AC26" s="42" t="n"/>
      <c r="AD26" s="42" t="n"/>
      <c r="AE26" s="42" t="n"/>
      <c r="AF26" s="42" t="n"/>
      <c r="AG26" s="42" t="n"/>
      <c r="AH26" s="43" t="n"/>
      <c r="AI26" s="4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3" t="n"/>
      <c r="G27" s="43" t="n"/>
      <c r="H27" s="42" t="n"/>
      <c r="I27" s="42" t="n"/>
      <c r="J27" s="44" t="n"/>
      <c r="K27" s="42" t="n"/>
      <c r="L27" s="42" t="n"/>
      <c r="M27" s="43" t="n"/>
      <c r="N27" s="43" t="n"/>
      <c r="O27" s="42" t="n"/>
      <c r="P27" s="42" t="n"/>
      <c r="Q27" s="42" t="n"/>
      <c r="R27" s="42" t="n"/>
      <c r="S27" s="42" t="n"/>
      <c r="T27" s="43" t="n"/>
      <c r="U27" s="43" t="n"/>
      <c r="V27" s="42" t="n"/>
      <c r="W27" s="42" t="n"/>
      <c r="X27" s="42" t="n"/>
      <c r="Y27" s="42" t="n"/>
      <c r="Z27" s="42" t="n"/>
      <c r="AA27" s="43" t="n"/>
      <c r="AB27" s="43" t="n"/>
      <c r="AC27" s="42" t="n"/>
      <c r="AD27" s="42" t="n"/>
      <c r="AE27" s="42" t="n"/>
      <c r="AF27" s="42" t="n"/>
      <c r="AG27" s="42" t="n"/>
      <c r="AH27" s="43" t="n"/>
      <c r="AI27" s="4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3" t="n"/>
      <c r="G28" s="43" t="n"/>
      <c r="H28" s="42" t="n"/>
      <c r="I28" s="42" t="n"/>
      <c r="J28" s="44" t="n"/>
      <c r="K28" s="42" t="n"/>
      <c r="L28" s="42" t="n"/>
      <c r="M28" s="43" t="n"/>
      <c r="N28" s="43" t="n"/>
      <c r="O28" s="42" t="n"/>
      <c r="P28" s="42" t="n"/>
      <c r="Q28" s="42" t="n"/>
      <c r="R28" s="42" t="n"/>
      <c r="S28" s="42" t="n"/>
      <c r="T28" s="43" t="n"/>
      <c r="U28" s="43" t="n"/>
      <c r="V28" s="42" t="n"/>
      <c r="W28" s="42" t="n"/>
      <c r="X28" s="42" t="n"/>
      <c r="Y28" s="42" t="n"/>
      <c r="Z28" s="42" t="n"/>
      <c r="AA28" s="43" t="n"/>
      <c r="AB28" s="43" t="n"/>
      <c r="AC28" s="42" t="n"/>
      <c r="AD28" s="42" t="n"/>
      <c r="AE28" s="42" t="n"/>
      <c r="AF28" s="42" t="n"/>
      <c r="AG28" s="42" t="n"/>
      <c r="AH28" s="43" t="n"/>
      <c r="AI28" s="4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3" t="n"/>
      <c r="G29" s="43" t="n"/>
      <c r="H29" s="42" t="n"/>
      <c r="I29" s="42" t="n"/>
      <c r="J29" s="44" t="n"/>
      <c r="K29" s="42" t="n"/>
      <c r="L29" s="42" t="n"/>
      <c r="M29" s="43" t="n"/>
      <c r="N29" s="43" t="n"/>
      <c r="O29" s="42" t="n"/>
      <c r="P29" s="42" t="n"/>
      <c r="Q29" s="42" t="n"/>
      <c r="R29" s="42" t="n"/>
      <c r="S29" s="42" t="n"/>
      <c r="T29" s="43" t="n"/>
      <c r="U29" s="43" t="n"/>
      <c r="V29" s="42" t="n"/>
      <c r="W29" s="42" t="n"/>
      <c r="X29" s="42" t="n"/>
      <c r="Y29" s="42" t="n"/>
      <c r="Z29" s="42" t="n"/>
      <c r="AA29" s="43" t="n"/>
      <c r="AB29" s="43" t="n"/>
      <c r="AC29" s="42" t="n"/>
      <c r="AD29" s="42" t="n"/>
      <c r="AE29" s="42" t="n"/>
      <c r="AF29" s="42" t="n"/>
      <c r="AG29" s="42" t="n"/>
      <c r="AH29" s="43" t="n"/>
      <c r="AI29" s="4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3" t="n"/>
      <c r="G30" s="43" t="n"/>
      <c r="H30" s="42" t="n"/>
      <c r="I30" s="42" t="n"/>
      <c r="J30" s="44" t="n"/>
      <c r="K30" s="42" t="n"/>
      <c r="L30" s="42" t="n"/>
      <c r="M30" s="43" t="n"/>
      <c r="N30" s="43" t="n"/>
      <c r="O30" s="42" t="n"/>
      <c r="P30" s="42" t="n"/>
      <c r="Q30" s="42" t="n"/>
      <c r="R30" s="42" t="n"/>
      <c r="S30" s="42" t="n"/>
      <c r="T30" s="43" t="n"/>
      <c r="U30" s="43" t="n"/>
      <c r="V30" s="42" t="n"/>
      <c r="W30" s="42" t="n"/>
      <c r="X30" s="42" t="n"/>
      <c r="Y30" s="42" t="n"/>
      <c r="Z30" s="42" t="n"/>
      <c r="AA30" s="43" t="n"/>
      <c r="AB30" s="43" t="n"/>
      <c r="AC30" s="42" t="n"/>
      <c r="AD30" s="42" t="n"/>
      <c r="AE30" s="42" t="n"/>
      <c r="AF30" s="42" t="n"/>
      <c r="AG30" s="42" t="n"/>
      <c r="AH30" s="43" t="n"/>
      <c r="AI30" s="4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3" t="n"/>
      <c r="G31" s="43" t="n"/>
      <c r="H31" s="42" t="n"/>
      <c r="I31" s="42" t="n"/>
      <c r="J31" s="44" t="n"/>
      <c r="K31" s="42" t="n"/>
      <c r="L31" s="42" t="n"/>
      <c r="M31" s="43" t="n"/>
      <c r="N31" s="43" t="n"/>
      <c r="O31" s="42" t="n"/>
      <c r="P31" s="42" t="n"/>
      <c r="Q31" s="42" t="n"/>
      <c r="R31" s="42" t="n"/>
      <c r="S31" s="42" t="n"/>
      <c r="T31" s="43" t="n"/>
      <c r="U31" s="43" t="n"/>
      <c r="V31" s="42" t="n"/>
      <c r="W31" s="42" t="n"/>
      <c r="X31" s="42" t="n"/>
      <c r="Y31" s="42" t="n"/>
      <c r="Z31" s="42" t="n"/>
      <c r="AA31" s="43" t="n"/>
      <c r="AB31" s="43" t="n"/>
      <c r="AC31" s="42" t="n"/>
      <c r="AD31" s="42" t="n"/>
      <c r="AE31" s="42" t="n"/>
      <c r="AF31" s="42" t="n"/>
      <c r="AG31" s="42" t="n"/>
      <c r="AH31" s="43" t="n"/>
      <c r="AI31" s="4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3" t="n"/>
      <c r="G32" s="43" t="n"/>
      <c r="H32" s="42" t="n"/>
      <c r="I32" s="42" t="n"/>
      <c r="J32" s="44" t="n"/>
      <c r="K32" s="42" t="n"/>
      <c r="L32" s="42" t="n"/>
      <c r="M32" s="43" t="n"/>
      <c r="N32" s="43" t="n"/>
      <c r="O32" s="42" t="n"/>
      <c r="P32" s="42" t="n"/>
      <c r="Q32" s="42" t="n"/>
      <c r="R32" s="42" t="n"/>
      <c r="S32" s="42" t="n"/>
      <c r="T32" s="43" t="n"/>
      <c r="U32" s="43" t="n"/>
      <c r="V32" s="42" t="n"/>
      <c r="W32" s="42" t="n"/>
      <c r="X32" s="42" t="n"/>
      <c r="Y32" s="42" t="n"/>
      <c r="Z32" s="42" t="n"/>
      <c r="AA32" s="43" t="n"/>
      <c r="AB32" s="43" t="n"/>
      <c r="AC32" s="42" t="n"/>
      <c r="AD32" s="42" t="n"/>
      <c r="AE32" s="42" t="n"/>
      <c r="AF32" s="42" t="n"/>
      <c r="AG32" s="42" t="n"/>
      <c r="AH32" s="43" t="n"/>
      <c r="AI32" s="4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3" t="n"/>
      <c r="G33" s="43" t="n"/>
      <c r="H33" s="42" t="n"/>
      <c r="I33" s="42" t="n"/>
      <c r="J33" s="44" t="n"/>
      <c r="K33" s="42" t="n"/>
      <c r="L33" s="42" t="n"/>
      <c r="M33" s="43" t="n"/>
      <c r="N33" s="43" t="n"/>
      <c r="O33" s="42" t="n"/>
      <c r="P33" s="42" t="n"/>
      <c r="Q33" s="42" t="n"/>
      <c r="R33" s="42" t="n"/>
      <c r="S33" s="42" t="n"/>
      <c r="T33" s="43" t="n"/>
      <c r="U33" s="43" t="n"/>
      <c r="V33" s="42" t="n"/>
      <c r="W33" s="42" t="n"/>
      <c r="X33" s="42" t="n"/>
      <c r="Y33" s="42" t="n"/>
      <c r="Z33" s="42" t="n"/>
      <c r="AA33" s="43" t="n"/>
      <c r="AB33" s="43" t="n"/>
      <c r="AC33" s="42" t="n"/>
      <c r="AD33" s="42" t="n"/>
      <c r="AE33" s="42" t="n"/>
      <c r="AF33" s="42" t="n"/>
      <c r="AG33" s="42" t="n"/>
      <c r="AH33" s="43" t="n"/>
      <c r="AI33" s="4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3" t="n"/>
      <c r="G34" s="43" t="n"/>
      <c r="H34" s="42" t="n"/>
      <c r="I34" s="42" t="n"/>
      <c r="J34" s="44" t="n"/>
      <c r="K34" s="42" t="n"/>
      <c r="L34" s="42" t="n"/>
      <c r="M34" s="43" t="n"/>
      <c r="N34" s="43" t="n"/>
      <c r="O34" s="42" t="n"/>
      <c r="P34" s="42" t="n"/>
      <c r="Q34" s="42" t="n"/>
      <c r="R34" s="42" t="n"/>
      <c r="S34" s="42" t="n"/>
      <c r="T34" s="43" t="n"/>
      <c r="U34" s="43" t="n"/>
      <c r="V34" s="42" t="n"/>
      <c r="W34" s="42" t="n"/>
      <c r="X34" s="42" t="n"/>
      <c r="Y34" s="42" t="n"/>
      <c r="Z34" s="42" t="n"/>
      <c r="AA34" s="43" t="n"/>
      <c r="AB34" s="43" t="n"/>
      <c r="AC34" s="42" t="n"/>
      <c r="AD34" s="42" t="n"/>
      <c r="AE34" s="42" t="n"/>
      <c r="AF34" s="42" t="n"/>
      <c r="AG34" s="42" t="n"/>
      <c r="AH34" s="43" t="n"/>
      <c r="AI34" s="4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3" t="n"/>
      <c r="G35" s="43" t="n"/>
      <c r="H35" s="42" t="n"/>
      <c r="I35" s="42" t="n"/>
      <c r="J35" s="44" t="n"/>
      <c r="K35" s="42" t="n"/>
      <c r="L35" s="42" t="n"/>
      <c r="M35" s="43" t="n"/>
      <c r="N35" s="43" t="n"/>
      <c r="O35" s="42" t="n"/>
      <c r="P35" s="42" t="n"/>
      <c r="Q35" s="42" t="n"/>
      <c r="R35" s="42" t="n"/>
      <c r="S35" s="42" t="n"/>
      <c r="T35" s="43" t="n"/>
      <c r="U35" s="43" t="n"/>
      <c r="V35" s="42" t="n"/>
      <c r="W35" s="42" t="n"/>
      <c r="X35" s="42" t="n"/>
      <c r="Y35" s="42" t="n"/>
      <c r="Z35" s="42" t="n"/>
      <c r="AA35" s="43" t="n"/>
      <c r="AB35" s="43" t="n"/>
      <c r="AC35" s="42" t="n"/>
      <c r="AD35" s="42" t="n"/>
      <c r="AE35" s="42" t="n"/>
      <c r="AF35" s="42" t="n"/>
      <c r="AG35" s="42" t="n"/>
      <c r="AH35" s="43" t="n"/>
      <c r="AI35" s="4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3" t="n"/>
      <c r="G36" s="43" t="n"/>
      <c r="H36" s="42" t="n"/>
      <c r="I36" s="42" t="n"/>
      <c r="J36" s="44" t="n"/>
      <c r="K36" s="42" t="n"/>
      <c r="L36" s="42" t="n"/>
      <c r="M36" s="43" t="n"/>
      <c r="N36" s="43" t="n"/>
      <c r="O36" s="42" t="n"/>
      <c r="P36" s="42" t="n"/>
      <c r="Q36" s="42" t="n"/>
      <c r="R36" s="42" t="n"/>
      <c r="S36" s="42" t="n"/>
      <c r="T36" s="43" t="n"/>
      <c r="U36" s="43" t="n"/>
      <c r="V36" s="42" t="n"/>
      <c r="W36" s="42" t="n"/>
      <c r="X36" s="42" t="n"/>
      <c r="Y36" s="42" t="n"/>
      <c r="Z36" s="42" t="n"/>
      <c r="AA36" s="43" t="n"/>
      <c r="AB36" s="43" t="n"/>
      <c r="AC36" s="42" t="n"/>
      <c r="AD36" s="42" t="n"/>
      <c r="AE36" s="42" t="n"/>
      <c r="AF36" s="42" t="n"/>
      <c r="AG36" s="42" t="n"/>
      <c r="AH36" s="43" t="n"/>
      <c r="AI36" s="4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3" t="n"/>
      <c r="G37" s="43" t="n"/>
      <c r="H37" s="42" t="n"/>
      <c r="I37" s="42" t="n"/>
      <c r="J37" s="44" t="n"/>
      <c r="K37" s="42" t="n"/>
      <c r="L37" s="42" t="n"/>
      <c r="M37" s="43" t="n"/>
      <c r="N37" s="43" t="n"/>
      <c r="O37" s="42" t="n"/>
      <c r="P37" s="42" t="n"/>
      <c r="Q37" s="42" t="n"/>
      <c r="R37" s="42" t="n"/>
      <c r="S37" s="42" t="n"/>
      <c r="T37" s="43" t="n"/>
      <c r="U37" s="43" t="n"/>
      <c r="V37" s="42" t="n"/>
      <c r="W37" s="42" t="n"/>
      <c r="X37" s="42" t="n"/>
      <c r="Y37" s="42" t="n"/>
      <c r="Z37" s="42" t="n"/>
      <c r="AA37" s="43" t="n"/>
      <c r="AB37" s="43" t="n"/>
      <c r="AC37" s="42" t="n"/>
      <c r="AD37" s="42" t="n"/>
      <c r="AE37" s="42" t="n"/>
      <c r="AF37" s="42" t="n"/>
      <c r="AG37" s="42" t="n"/>
      <c r="AH37" s="43" t="n"/>
      <c r="AI37" s="4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3" t="n"/>
      <c r="G38" s="43" t="n"/>
      <c r="H38" s="42" t="n"/>
      <c r="I38" s="42" t="n"/>
      <c r="J38" s="44" t="n"/>
      <c r="K38" s="42" t="n"/>
      <c r="L38" s="42" t="n"/>
      <c r="M38" s="43" t="n"/>
      <c r="N38" s="43" t="n"/>
      <c r="O38" s="42" t="n"/>
      <c r="P38" s="42" t="n"/>
      <c r="Q38" s="42" t="n"/>
      <c r="R38" s="42" t="n"/>
      <c r="S38" s="42" t="n"/>
      <c r="T38" s="43" t="n"/>
      <c r="U38" s="43" t="n"/>
      <c r="V38" s="42" t="n"/>
      <c r="W38" s="42" t="n"/>
      <c r="X38" s="42" t="n"/>
      <c r="Y38" s="42" t="n"/>
      <c r="Z38" s="42" t="n"/>
      <c r="AA38" s="43" t="n"/>
      <c r="AB38" s="43" t="n"/>
      <c r="AC38" s="42" t="n"/>
      <c r="AD38" s="42" t="n"/>
      <c r="AE38" s="42" t="n"/>
      <c r="AF38" s="42" t="n"/>
      <c r="AG38" s="42" t="n"/>
      <c r="AH38" s="43" t="n"/>
      <c r="AI38" s="4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3" t="n"/>
      <c r="G39" s="43" t="n"/>
      <c r="H39" s="42" t="n"/>
      <c r="I39" s="42" t="n"/>
      <c r="J39" s="44" t="n"/>
      <c r="K39" s="42" t="n"/>
      <c r="L39" s="42" t="n"/>
      <c r="M39" s="43" t="n"/>
      <c r="N39" s="43" t="n"/>
      <c r="O39" s="42" t="n"/>
      <c r="P39" s="42" t="n"/>
      <c r="Q39" s="42" t="n"/>
      <c r="R39" s="42" t="n"/>
      <c r="S39" s="42" t="n"/>
      <c r="T39" s="43" t="n"/>
      <c r="U39" s="43" t="n"/>
      <c r="V39" s="42" t="n"/>
      <c r="W39" s="42" t="n"/>
      <c r="X39" s="42" t="n"/>
      <c r="Y39" s="42" t="n"/>
      <c r="Z39" s="42" t="n"/>
      <c r="AA39" s="43" t="n"/>
      <c r="AB39" s="43" t="n"/>
      <c r="AC39" s="42" t="n"/>
      <c r="AD39" s="42" t="n"/>
      <c r="AE39" s="42" t="n"/>
      <c r="AF39" s="42" t="n"/>
      <c r="AG39" s="42" t="n"/>
      <c r="AH39" s="43" t="n"/>
      <c r="AI39" s="4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3" t="n"/>
      <c r="G40" s="43" t="n"/>
      <c r="H40" s="42" t="n"/>
      <c r="I40" s="42" t="n"/>
      <c r="J40" s="44" t="n"/>
      <c r="K40" s="42" t="n"/>
      <c r="L40" s="42" t="n"/>
      <c r="M40" s="43" t="n"/>
      <c r="N40" s="43" t="n"/>
      <c r="O40" s="42" t="n"/>
      <c r="P40" s="42" t="n"/>
      <c r="Q40" s="42" t="n"/>
      <c r="R40" s="42" t="n"/>
      <c r="S40" s="42" t="n"/>
      <c r="T40" s="43" t="n"/>
      <c r="U40" s="43" t="n"/>
      <c r="V40" s="42" t="n"/>
      <c r="W40" s="42" t="n"/>
      <c r="X40" s="42" t="n"/>
      <c r="Y40" s="42" t="n"/>
      <c r="Z40" s="42" t="n"/>
      <c r="AA40" s="43" t="n"/>
      <c r="AB40" s="43" t="n"/>
      <c r="AC40" s="42" t="n"/>
      <c r="AD40" s="42" t="n"/>
      <c r="AE40" s="42" t="n"/>
      <c r="AF40" s="42" t="n"/>
      <c r="AG40" s="42" t="n"/>
      <c r="AH40" s="43" t="n"/>
      <c r="AI40" s="4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3" t="n"/>
      <c r="G41" s="43" t="n"/>
      <c r="H41" s="42" t="n"/>
      <c r="I41" s="42" t="n"/>
      <c r="J41" s="44" t="n"/>
      <c r="K41" s="42" t="n"/>
      <c r="L41" s="42" t="n"/>
      <c r="M41" s="43" t="n"/>
      <c r="N41" s="43" t="n"/>
      <c r="O41" s="42" t="n"/>
      <c r="P41" s="42" t="n"/>
      <c r="Q41" s="42" t="n"/>
      <c r="R41" s="42" t="n"/>
      <c r="S41" s="42" t="n"/>
      <c r="T41" s="43" t="n"/>
      <c r="U41" s="43" t="n"/>
      <c r="V41" s="42" t="n"/>
      <c r="W41" s="42" t="n"/>
      <c r="X41" s="42" t="n"/>
      <c r="Y41" s="42" t="n"/>
      <c r="Z41" s="42" t="n"/>
      <c r="AA41" s="43" t="n"/>
      <c r="AB41" s="43" t="n"/>
      <c r="AC41" s="42" t="n"/>
      <c r="AD41" s="42" t="n"/>
      <c r="AE41" s="42" t="n"/>
      <c r="AF41" s="42" t="n"/>
      <c r="AG41" s="42" t="n"/>
      <c r="AH41" s="43" t="n"/>
      <c r="AI41" s="4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3" t="n"/>
      <c r="G42" s="43" t="n"/>
      <c r="H42" s="42" t="n"/>
      <c r="I42" s="42" t="n"/>
      <c r="J42" s="44" t="n"/>
      <c r="K42" s="42" t="n"/>
      <c r="L42" s="42" t="n"/>
      <c r="M42" s="43" t="n"/>
      <c r="N42" s="43" t="n"/>
      <c r="O42" s="42" t="n"/>
      <c r="P42" s="42" t="n"/>
      <c r="Q42" s="42" t="n"/>
      <c r="R42" s="42" t="n"/>
      <c r="S42" s="42" t="n"/>
      <c r="T42" s="43" t="n"/>
      <c r="U42" s="43" t="n"/>
      <c r="V42" s="42" t="n"/>
      <c r="W42" s="42" t="n"/>
      <c r="X42" s="42" t="n"/>
      <c r="Y42" s="42" t="n"/>
      <c r="Z42" s="42" t="n"/>
      <c r="AA42" s="43" t="n"/>
      <c r="AB42" s="43" t="n"/>
      <c r="AC42" s="42" t="n"/>
      <c r="AD42" s="42" t="n"/>
      <c r="AE42" s="42" t="n"/>
      <c r="AF42" s="42" t="n"/>
      <c r="AG42" s="42" t="n"/>
      <c r="AH42" s="43" t="n"/>
      <c r="AI42" s="4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3" t="n"/>
      <c r="G43" s="43" t="n"/>
      <c r="H43" s="42" t="n"/>
      <c r="I43" s="42" t="n"/>
      <c r="J43" s="44" t="n"/>
      <c r="K43" s="42" t="n"/>
      <c r="L43" s="42" t="n"/>
      <c r="M43" s="43" t="n"/>
      <c r="N43" s="43" t="n"/>
      <c r="O43" s="42" t="n"/>
      <c r="P43" s="42" t="n"/>
      <c r="Q43" s="42" t="n"/>
      <c r="R43" s="42" t="n"/>
      <c r="S43" s="42" t="n"/>
      <c r="T43" s="43" t="n"/>
      <c r="U43" s="43" t="n"/>
      <c r="V43" s="42" t="n"/>
      <c r="W43" s="42" t="n"/>
      <c r="X43" s="42" t="n"/>
      <c r="Y43" s="42" t="n"/>
      <c r="Z43" s="42" t="n"/>
      <c r="AA43" s="43" t="n"/>
      <c r="AB43" s="43" t="n"/>
      <c r="AC43" s="42" t="n"/>
      <c r="AD43" s="42" t="n"/>
      <c r="AE43" s="42" t="n"/>
      <c r="AF43" s="42" t="n"/>
      <c r="AG43" s="42" t="n"/>
      <c r="AH43" s="43" t="n"/>
      <c r="AI43" s="4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3" t="n"/>
      <c r="G44" s="43" t="n"/>
      <c r="H44" s="42" t="n"/>
      <c r="I44" s="42" t="n"/>
      <c r="J44" s="44" t="n"/>
      <c r="K44" s="42" t="n"/>
      <c r="L44" s="42" t="n"/>
      <c r="M44" s="43" t="n"/>
      <c r="N44" s="43" t="n"/>
      <c r="O44" s="42" t="n"/>
      <c r="P44" s="42" t="n"/>
      <c r="Q44" s="42" t="n"/>
      <c r="R44" s="42" t="n"/>
      <c r="S44" s="42" t="n"/>
      <c r="T44" s="43" t="n"/>
      <c r="U44" s="43" t="n"/>
      <c r="V44" s="42" t="n"/>
      <c r="W44" s="42" t="n"/>
      <c r="X44" s="42" t="n"/>
      <c r="Y44" s="42" t="n"/>
      <c r="Z44" s="42" t="n"/>
      <c r="AA44" s="43" t="n"/>
      <c r="AB44" s="43" t="n"/>
      <c r="AC44" s="42" t="n"/>
      <c r="AD44" s="42" t="n"/>
      <c r="AE44" s="42" t="n"/>
      <c r="AF44" s="42" t="n"/>
      <c r="AG44" s="42" t="n"/>
      <c r="AH44" s="43" t="n"/>
      <c r="AI44" s="4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3" t="n"/>
      <c r="G45" s="43" t="n"/>
      <c r="H45" s="42" t="n"/>
      <c r="I45" s="42" t="n"/>
      <c r="J45" s="44" t="n"/>
      <c r="K45" s="42" t="n"/>
      <c r="L45" s="42" t="n"/>
      <c r="M45" s="43" t="n"/>
      <c r="N45" s="43" t="n"/>
      <c r="O45" s="42" t="n"/>
      <c r="P45" s="42" t="n"/>
      <c r="Q45" s="42" t="n"/>
      <c r="R45" s="42" t="n"/>
      <c r="S45" s="42" t="n"/>
      <c r="T45" s="43" t="n"/>
      <c r="U45" s="43" t="n"/>
      <c r="V45" s="42" t="n"/>
      <c r="W45" s="42" t="n"/>
      <c r="X45" s="42" t="n"/>
      <c r="Y45" s="42" t="n"/>
      <c r="Z45" s="42" t="n"/>
      <c r="AA45" s="43" t="n"/>
      <c r="AB45" s="43" t="n"/>
      <c r="AC45" s="42" t="n"/>
      <c r="AD45" s="42" t="n"/>
      <c r="AE45" s="42" t="n"/>
      <c r="AF45" s="42" t="n"/>
      <c r="AG45" s="42" t="n"/>
      <c r="AH45" s="43" t="n"/>
      <c r="AI45" s="4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3" t="n"/>
      <c r="G46" s="43" t="n"/>
      <c r="H46" s="42" t="n"/>
      <c r="I46" s="42" t="n"/>
      <c r="J46" s="44" t="n"/>
      <c r="K46" s="42" t="n"/>
      <c r="L46" s="42" t="n"/>
      <c r="M46" s="43" t="n"/>
      <c r="N46" s="43" t="n"/>
      <c r="O46" s="42" t="n"/>
      <c r="P46" s="42" t="n"/>
      <c r="Q46" s="42" t="n"/>
      <c r="R46" s="42" t="n"/>
      <c r="S46" s="42" t="n"/>
      <c r="T46" s="43" t="n"/>
      <c r="U46" s="43" t="n"/>
      <c r="V46" s="42" t="n"/>
      <c r="W46" s="42" t="n"/>
      <c r="X46" s="42" t="n"/>
      <c r="Y46" s="42" t="n"/>
      <c r="Z46" s="42" t="n"/>
      <c r="AA46" s="43" t="n"/>
      <c r="AB46" s="43" t="n"/>
      <c r="AC46" s="42" t="n"/>
      <c r="AD46" s="42" t="n"/>
      <c r="AE46" s="42" t="n"/>
      <c r="AF46" s="42" t="n"/>
      <c r="AG46" s="42" t="n"/>
      <c r="AH46" s="43" t="n"/>
      <c r="AI46" s="4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3" t="n"/>
      <c r="G47" s="43" t="n"/>
      <c r="H47" s="42" t="n"/>
      <c r="I47" s="42" t="n"/>
      <c r="J47" s="44" t="n"/>
      <c r="K47" s="42" t="n"/>
      <c r="L47" s="42" t="n"/>
      <c r="M47" s="43" t="n"/>
      <c r="N47" s="43" t="n"/>
      <c r="O47" s="42" t="n"/>
      <c r="P47" s="42" t="n"/>
      <c r="Q47" s="42" t="n"/>
      <c r="R47" s="42" t="n"/>
      <c r="S47" s="42" t="n"/>
      <c r="T47" s="43" t="n"/>
      <c r="U47" s="43" t="n"/>
      <c r="V47" s="42" t="n"/>
      <c r="W47" s="42" t="n"/>
      <c r="X47" s="42" t="n"/>
      <c r="Y47" s="42" t="n"/>
      <c r="Z47" s="42" t="n"/>
      <c r="AA47" s="43" t="n"/>
      <c r="AB47" s="43" t="n"/>
      <c r="AC47" s="42" t="n"/>
      <c r="AD47" s="42" t="n"/>
      <c r="AE47" s="42" t="n"/>
      <c r="AF47" s="42" t="n"/>
      <c r="AG47" s="42" t="n"/>
      <c r="AH47" s="43" t="n"/>
      <c r="AI47" s="4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3" t="n"/>
      <c r="G48" s="43" t="n"/>
      <c r="H48" s="42" t="n"/>
      <c r="I48" s="42" t="n"/>
      <c r="J48" s="44" t="n"/>
      <c r="K48" s="42" t="n"/>
      <c r="L48" s="42" t="n"/>
      <c r="M48" s="43" t="n"/>
      <c r="N48" s="43" t="n"/>
      <c r="O48" s="42" t="n"/>
      <c r="P48" s="42" t="n"/>
      <c r="Q48" s="42" t="n"/>
      <c r="R48" s="42" t="n"/>
      <c r="S48" s="42" t="n"/>
      <c r="T48" s="43" t="n"/>
      <c r="U48" s="43" t="n"/>
      <c r="V48" s="42" t="n"/>
      <c r="W48" s="42" t="n"/>
      <c r="X48" s="42" t="n"/>
      <c r="Y48" s="42" t="n"/>
      <c r="Z48" s="42" t="n"/>
      <c r="AA48" s="43" t="n"/>
      <c r="AB48" s="43" t="n"/>
      <c r="AC48" s="42" t="n"/>
      <c r="AD48" s="42" t="n"/>
      <c r="AE48" s="42" t="n"/>
      <c r="AF48" s="42" t="n"/>
      <c r="AG48" s="42" t="n"/>
      <c r="AH48" s="43" t="n"/>
      <c r="AI48" s="4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3" t="n"/>
      <c r="G49" s="43" t="n"/>
      <c r="H49" s="42" t="n"/>
      <c r="I49" s="42" t="n"/>
      <c r="J49" s="44" t="n"/>
      <c r="K49" s="42" t="n"/>
      <c r="L49" s="42" t="n"/>
      <c r="M49" s="43" t="n"/>
      <c r="N49" s="43" t="n"/>
      <c r="O49" s="42" t="n"/>
      <c r="P49" s="42" t="n"/>
      <c r="Q49" s="42" t="n"/>
      <c r="R49" s="42" t="n"/>
      <c r="S49" s="42" t="n"/>
      <c r="T49" s="43" t="n"/>
      <c r="U49" s="43" t="n"/>
      <c r="V49" s="42" t="n"/>
      <c r="W49" s="42" t="n"/>
      <c r="X49" s="42" t="n"/>
      <c r="Y49" s="42" t="n"/>
      <c r="Z49" s="42" t="n"/>
      <c r="AA49" s="43" t="n"/>
      <c r="AB49" s="43" t="n"/>
      <c r="AC49" s="42" t="n"/>
      <c r="AD49" s="42" t="n"/>
      <c r="AE49" s="42" t="n"/>
      <c r="AF49" s="42" t="n"/>
      <c r="AG49" s="42" t="n"/>
      <c r="AH49" s="43" t="n"/>
      <c r="AI49" s="4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3" t="n"/>
      <c r="G50" s="43" t="n"/>
      <c r="H50" s="42" t="n"/>
      <c r="I50" s="42" t="n"/>
      <c r="J50" s="44" t="n"/>
      <c r="K50" s="42" t="n"/>
      <c r="L50" s="42" t="n"/>
      <c r="M50" s="43" t="n"/>
      <c r="N50" s="43" t="n"/>
      <c r="O50" s="42" t="n"/>
      <c r="P50" s="42" t="n"/>
      <c r="Q50" s="42" t="n"/>
      <c r="R50" s="42" t="n"/>
      <c r="S50" s="42" t="n"/>
      <c r="T50" s="43" t="n"/>
      <c r="U50" s="43" t="n"/>
      <c r="V50" s="42" t="n"/>
      <c r="W50" s="42" t="n"/>
      <c r="X50" s="42" t="n"/>
      <c r="Y50" s="42" t="n"/>
      <c r="Z50" s="42" t="n"/>
      <c r="AA50" s="43" t="n"/>
      <c r="AB50" s="43" t="n"/>
      <c r="AC50" s="42" t="n"/>
      <c r="AD50" s="42" t="n"/>
      <c r="AE50" s="42" t="n"/>
      <c r="AF50" s="42" t="n"/>
      <c r="AG50" s="42" t="n"/>
      <c r="AH50" s="43" t="n"/>
      <c r="AI50" s="4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3" t="n"/>
      <c r="G51" s="43" t="n"/>
      <c r="H51" s="42" t="n"/>
      <c r="I51" s="42" t="n"/>
      <c r="J51" s="44" t="n"/>
      <c r="K51" s="42" t="n"/>
      <c r="L51" s="42" t="n"/>
      <c r="M51" s="43" t="n"/>
      <c r="N51" s="43" t="n"/>
      <c r="O51" s="42" t="n"/>
      <c r="P51" s="42" t="n"/>
      <c r="Q51" s="42" t="n"/>
      <c r="R51" s="42" t="n"/>
      <c r="S51" s="42" t="n"/>
      <c r="T51" s="43" t="n"/>
      <c r="U51" s="43" t="n"/>
      <c r="V51" s="42" t="n"/>
      <c r="W51" s="42" t="n"/>
      <c r="X51" s="42" t="n"/>
      <c r="Y51" s="42" t="n"/>
      <c r="Z51" s="42" t="n"/>
      <c r="AA51" s="43" t="n"/>
      <c r="AB51" s="43" t="n"/>
      <c r="AC51" s="42" t="n"/>
      <c r="AD51" s="42" t="n"/>
      <c r="AE51" s="42" t="n"/>
      <c r="AF51" s="42" t="n"/>
      <c r="AG51" s="42" t="n"/>
      <c r="AH51" s="43" t="n"/>
      <c r="AI51" s="4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3" t="n"/>
      <c r="G52" s="43" t="n"/>
      <c r="H52" s="42" t="n"/>
      <c r="I52" s="42" t="n"/>
      <c r="J52" s="44" t="n"/>
      <c r="K52" s="42" t="n"/>
      <c r="L52" s="42" t="n"/>
      <c r="M52" s="43" t="n"/>
      <c r="N52" s="43" t="n"/>
      <c r="O52" s="42" t="n"/>
      <c r="P52" s="42" t="n"/>
      <c r="Q52" s="42" t="n"/>
      <c r="R52" s="42" t="n"/>
      <c r="S52" s="42" t="n"/>
      <c r="T52" s="43" t="n"/>
      <c r="U52" s="43" t="n"/>
      <c r="V52" s="42" t="n"/>
      <c r="W52" s="42" t="n"/>
      <c r="X52" s="42" t="n"/>
      <c r="Y52" s="42" t="n"/>
      <c r="Z52" s="42" t="n"/>
      <c r="AA52" s="43" t="n"/>
      <c r="AB52" s="43" t="n"/>
      <c r="AC52" s="42" t="n"/>
      <c r="AD52" s="42" t="n"/>
      <c r="AE52" s="42" t="n"/>
      <c r="AF52" s="42" t="n"/>
      <c r="AG52" s="42" t="n"/>
      <c r="AH52" s="43" t="n"/>
      <c r="AI52" s="4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3" t="n"/>
      <c r="G53" s="43" t="n"/>
      <c r="H53" s="42" t="n"/>
      <c r="I53" s="42" t="n"/>
      <c r="J53" s="44" t="n"/>
      <c r="K53" s="42" t="n"/>
      <c r="L53" s="42" t="n"/>
      <c r="M53" s="43" t="n"/>
      <c r="N53" s="43" t="n"/>
      <c r="O53" s="42" t="n"/>
      <c r="P53" s="42" t="n"/>
      <c r="Q53" s="42" t="n"/>
      <c r="R53" s="42" t="n"/>
      <c r="S53" s="42" t="n"/>
      <c r="T53" s="43" t="n"/>
      <c r="U53" s="43" t="n"/>
      <c r="V53" s="42" t="n"/>
      <c r="W53" s="42" t="n"/>
      <c r="X53" s="42" t="n"/>
      <c r="Y53" s="42" t="n"/>
      <c r="Z53" s="42" t="n"/>
      <c r="AA53" s="43" t="n"/>
      <c r="AB53" s="43" t="n"/>
      <c r="AC53" s="42" t="n"/>
      <c r="AD53" s="42" t="n"/>
      <c r="AE53" s="42" t="n"/>
      <c r="AF53" s="42" t="n"/>
      <c r="AG53" s="42" t="n"/>
      <c r="AH53" s="43" t="n"/>
      <c r="AI53" s="4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3" t="n"/>
      <c r="G54" s="43" t="n"/>
      <c r="H54" s="42" t="n"/>
      <c r="I54" s="42" t="n"/>
      <c r="J54" s="44" t="n"/>
      <c r="K54" s="42" t="n"/>
      <c r="L54" s="42" t="n"/>
      <c r="M54" s="43" t="n"/>
      <c r="N54" s="43" t="n"/>
      <c r="O54" s="42" t="n"/>
      <c r="P54" s="42" t="n"/>
      <c r="Q54" s="42" t="n"/>
      <c r="R54" s="42" t="n"/>
      <c r="S54" s="42" t="n"/>
      <c r="T54" s="43" t="n"/>
      <c r="U54" s="43" t="n"/>
      <c r="V54" s="42" t="n"/>
      <c r="W54" s="42" t="n"/>
      <c r="X54" s="42" t="n"/>
      <c r="Y54" s="42" t="n"/>
      <c r="Z54" s="42" t="n"/>
      <c r="AA54" s="43" t="n"/>
      <c r="AB54" s="43" t="n"/>
      <c r="AC54" s="42" t="n"/>
      <c r="AD54" s="42" t="n"/>
      <c r="AE54" s="42" t="n"/>
      <c r="AF54" s="42" t="n"/>
      <c r="AG54" s="42" t="n"/>
      <c r="AH54" s="43" t="n"/>
      <c r="AI54" s="4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3" t="n"/>
      <c r="G55" s="43" t="n"/>
      <c r="H55" s="42" t="n"/>
      <c r="I55" s="42" t="n"/>
      <c r="J55" s="44" t="n"/>
      <c r="K55" s="42" t="n"/>
      <c r="L55" s="42" t="n"/>
      <c r="M55" s="43" t="n"/>
      <c r="N55" s="43" t="n"/>
      <c r="O55" s="42" t="n"/>
      <c r="P55" s="42" t="n"/>
      <c r="Q55" s="42" t="n"/>
      <c r="R55" s="42" t="n"/>
      <c r="S55" s="42" t="n"/>
      <c r="T55" s="43" t="n"/>
      <c r="U55" s="43" t="n"/>
      <c r="V55" s="42" t="n"/>
      <c r="W55" s="42" t="n"/>
      <c r="X55" s="42" t="n"/>
      <c r="Y55" s="42" t="n"/>
      <c r="Z55" s="42" t="n"/>
      <c r="AA55" s="43" t="n"/>
      <c r="AB55" s="43" t="n"/>
      <c r="AC55" s="42" t="n"/>
      <c r="AD55" s="42" t="n"/>
      <c r="AE55" s="42" t="n"/>
      <c r="AF55" s="42" t="n"/>
      <c r="AG55" s="42" t="n"/>
      <c r="AH55" s="43" t="n"/>
      <c r="AI55" s="4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3" t="n"/>
      <c r="G56" s="43" t="n"/>
      <c r="H56" s="42" t="n"/>
      <c r="I56" s="42" t="n"/>
      <c r="J56" s="44" t="n"/>
      <c r="K56" s="42" t="n"/>
      <c r="L56" s="42" t="n"/>
      <c r="M56" s="43" t="n"/>
      <c r="N56" s="43" t="n"/>
      <c r="O56" s="42" t="n"/>
      <c r="P56" s="42" t="n"/>
      <c r="Q56" s="42" t="n"/>
      <c r="R56" s="42" t="n"/>
      <c r="S56" s="42" t="n"/>
      <c r="T56" s="43" t="n"/>
      <c r="U56" s="43" t="n"/>
      <c r="V56" s="42" t="n"/>
      <c r="W56" s="42" t="n"/>
      <c r="X56" s="42" t="n"/>
      <c r="Y56" s="42" t="n"/>
      <c r="Z56" s="42" t="n"/>
      <c r="AA56" s="43" t="n"/>
      <c r="AB56" s="43" t="n"/>
      <c r="AC56" s="42" t="n"/>
      <c r="AD56" s="42" t="n"/>
      <c r="AE56" s="42" t="n"/>
      <c r="AF56" s="42" t="n"/>
      <c r="AG56" s="42" t="n"/>
      <c r="AH56" s="43" t="n"/>
      <c r="AI56" s="4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3" t="n"/>
      <c r="G57" s="43" t="n"/>
      <c r="H57" s="42" t="n"/>
      <c r="I57" s="42" t="n"/>
      <c r="J57" s="44" t="n"/>
      <c r="K57" s="42" t="n"/>
      <c r="L57" s="42" t="n"/>
      <c r="M57" s="43" t="n"/>
      <c r="N57" s="43" t="n"/>
      <c r="O57" s="42" t="n"/>
      <c r="P57" s="42" t="n"/>
      <c r="Q57" s="42" t="n"/>
      <c r="R57" s="42" t="n"/>
      <c r="S57" s="42" t="n"/>
      <c r="T57" s="43" t="n"/>
      <c r="U57" s="43" t="n"/>
      <c r="V57" s="42" t="n"/>
      <c r="W57" s="42" t="n"/>
      <c r="X57" s="42" t="n"/>
      <c r="Y57" s="42" t="n"/>
      <c r="Z57" s="42" t="n"/>
      <c r="AA57" s="43" t="n"/>
      <c r="AB57" s="43" t="n"/>
      <c r="AC57" s="42" t="n"/>
      <c r="AD57" s="42" t="n"/>
      <c r="AE57" s="42" t="n"/>
      <c r="AF57" s="42" t="n"/>
      <c r="AG57" s="42" t="n"/>
      <c r="AH57" s="43" t="n"/>
      <c r="AI57" s="4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3" t="n"/>
      <c r="G58" s="43" t="n"/>
      <c r="H58" s="42" t="n"/>
      <c r="I58" s="42" t="n"/>
      <c r="J58" s="44" t="n"/>
      <c r="K58" s="42" t="n"/>
      <c r="L58" s="42" t="n"/>
      <c r="M58" s="43" t="n"/>
      <c r="N58" s="43" t="n"/>
      <c r="O58" s="42" t="n"/>
      <c r="P58" s="42" t="n"/>
      <c r="Q58" s="42" t="n"/>
      <c r="R58" s="42" t="n"/>
      <c r="S58" s="42" t="n"/>
      <c r="T58" s="43" t="n"/>
      <c r="U58" s="43" t="n"/>
      <c r="V58" s="42" t="n"/>
      <c r="W58" s="42" t="n"/>
      <c r="X58" s="42" t="n"/>
      <c r="Y58" s="42" t="n"/>
      <c r="Z58" s="42" t="n"/>
      <c r="AA58" s="43" t="n"/>
      <c r="AB58" s="43" t="n"/>
      <c r="AC58" s="42" t="n"/>
      <c r="AD58" s="42" t="n"/>
      <c r="AE58" s="42" t="n"/>
      <c r="AF58" s="42" t="n"/>
      <c r="AG58" s="42" t="n"/>
      <c r="AH58" s="43" t="n"/>
      <c r="AI58" s="4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3" t="n"/>
      <c r="G59" s="43" t="n"/>
      <c r="H59" s="42" t="n"/>
      <c r="I59" s="42" t="n"/>
      <c r="J59" s="44" t="n"/>
      <c r="K59" s="42" t="n"/>
      <c r="L59" s="42" t="n"/>
      <c r="M59" s="43" t="n"/>
      <c r="N59" s="43" t="n"/>
      <c r="O59" s="42" t="n"/>
      <c r="P59" s="42" t="n"/>
      <c r="Q59" s="42" t="n"/>
      <c r="R59" s="42" t="n"/>
      <c r="S59" s="42" t="n"/>
      <c r="T59" s="43" t="n"/>
      <c r="U59" s="43" t="n"/>
      <c r="V59" s="42" t="n"/>
      <c r="W59" s="42" t="n"/>
      <c r="X59" s="42" t="n"/>
      <c r="Y59" s="42" t="n"/>
      <c r="Z59" s="42" t="n"/>
      <c r="AA59" s="43" t="n"/>
      <c r="AB59" s="43" t="n"/>
      <c r="AC59" s="42" t="n"/>
      <c r="AD59" s="42" t="n"/>
      <c r="AE59" s="42" t="n"/>
      <c r="AF59" s="42" t="n"/>
      <c r="AG59" s="42" t="n"/>
      <c r="AH59" s="43" t="n"/>
      <c r="AI59" s="4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3" t="n"/>
      <c r="G60" s="43" t="n"/>
      <c r="H60" s="42" t="n"/>
      <c r="I60" s="42" t="n"/>
      <c r="J60" s="44" t="n"/>
      <c r="K60" s="42" t="n"/>
      <c r="L60" s="42" t="n"/>
      <c r="M60" s="43" t="n"/>
      <c r="N60" s="43" t="n"/>
      <c r="O60" s="42" t="n"/>
      <c r="P60" s="42" t="n"/>
      <c r="Q60" s="42" t="n"/>
      <c r="R60" s="42" t="n"/>
      <c r="S60" s="42" t="n"/>
      <c r="T60" s="43" t="n"/>
      <c r="U60" s="43" t="n"/>
      <c r="V60" s="42" t="n"/>
      <c r="W60" s="42" t="n"/>
      <c r="X60" s="42" t="n"/>
      <c r="Y60" s="42" t="n"/>
      <c r="Z60" s="42" t="n"/>
      <c r="AA60" s="43" t="n"/>
      <c r="AB60" s="43" t="n"/>
      <c r="AC60" s="42" t="n"/>
      <c r="AD60" s="42" t="n"/>
      <c r="AE60" s="42" t="n"/>
      <c r="AF60" s="42" t="n"/>
      <c r="AG60" s="42" t="n"/>
      <c r="AH60" s="43" t="n"/>
      <c r="AI60" s="4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3" t="n"/>
      <c r="G61" s="43" t="n"/>
      <c r="H61" s="42" t="n"/>
      <c r="I61" s="42" t="n"/>
      <c r="J61" s="44" t="n"/>
      <c r="K61" s="42" t="n"/>
      <c r="L61" s="42" t="n"/>
      <c r="M61" s="43" t="n"/>
      <c r="N61" s="43" t="n"/>
      <c r="O61" s="42" t="n"/>
      <c r="P61" s="42" t="n"/>
      <c r="Q61" s="42" t="n"/>
      <c r="R61" s="42" t="n"/>
      <c r="S61" s="42" t="n"/>
      <c r="T61" s="43" t="n"/>
      <c r="U61" s="43" t="n"/>
      <c r="V61" s="42" t="n"/>
      <c r="W61" s="42" t="n"/>
      <c r="X61" s="42" t="n"/>
      <c r="Y61" s="42" t="n"/>
      <c r="Z61" s="42" t="n"/>
      <c r="AA61" s="43" t="n"/>
      <c r="AB61" s="43" t="n"/>
      <c r="AC61" s="42" t="n"/>
      <c r="AD61" s="42" t="n"/>
      <c r="AE61" s="42" t="n"/>
      <c r="AF61" s="42" t="n"/>
      <c r="AG61" s="42" t="n"/>
      <c r="AH61" s="43" t="n"/>
      <c r="AI61" s="4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3" t="n"/>
      <c r="G62" s="43" t="n"/>
      <c r="H62" s="42" t="n"/>
      <c r="I62" s="42" t="n"/>
      <c r="J62" s="44" t="n"/>
      <c r="K62" s="42" t="n"/>
      <c r="L62" s="42" t="n"/>
      <c r="M62" s="43" t="n"/>
      <c r="N62" s="43" t="n"/>
      <c r="O62" s="42" t="n"/>
      <c r="P62" s="42" t="n"/>
      <c r="Q62" s="42" t="n"/>
      <c r="R62" s="42" t="n"/>
      <c r="S62" s="42" t="n"/>
      <c r="T62" s="43" t="n"/>
      <c r="U62" s="43" t="n"/>
      <c r="V62" s="42" t="n"/>
      <c r="W62" s="42" t="n"/>
      <c r="X62" s="42" t="n"/>
      <c r="Y62" s="42" t="n"/>
      <c r="Z62" s="42" t="n"/>
      <c r="AA62" s="43" t="n"/>
      <c r="AB62" s="43" t="n"/>
      <c r="AC62" s="42" t="n"/>
      <c r="AD62" s="42" t="n"/>
      <c r="AE62" s="42" t="n"/>
      <c r="AF62" s="42" t="n"/>
      <c r="AG62" s="42" t="n"/>
      <c r="AH62" s="43" t="n"/>
      <c r="AI62" s="4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3" t="n"/>
      <c r="G63" s="43" t="n"/>
      <c r="H63" s="42" t="n"/>
      <c r="I63" s="42" t="n"/>
      <c r="J63" s="44" t="n"/>
      <c r="K63" s="42" t="n"/>
      <c r="L63" s="42" t="n"/>
      <c r="M63" s="43" t="n"/>
      <c r="N63" s="43" t="n"/>
      <c r="O63" s="42" t="n"/>
      <c r="P63" s="42" t="n"/>
      <c r="Q63" s="42" t="n"/>
      <c r="R63" s="42" t="n"/>
      <c r="S63" s="42" t="n"/>
      <c r="T63" s="43" t="n"/>
      <c r="U63" s="43" t="n"/>
      <c r="V63" s="42" t="n"/>
      <c r="W63" s="42" t="n"/>
      <c r="X63" s="42" t="n"/>
      <c r="Y63" s="42" t="n"/>
      <c r="Z63" s="42" t="n"/>
      <c r="AA63" s="43" t="n"/>
      <c r="AB63" s="43" t="n"/>
      <c r="AC63" s="42" t="n"/>
      <c r="AD63" s="42" t="n"/>
      <c r="AE63" s="42" t="n"/>
      <c r="AF63" s="42" t="n"/>
      <c r="AG63" s="42" t="n"/>
      <c r="AH63" s="43" t="n"/>
      <c r="AI63" s="4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3" t="n"/>
      <c r="G64" s="43" t="n"/>
      <c r="H64" s="42" t="n"/>
      <c r="I64" s="42" t="n"/>
      <c r="J64" s="44" t="n"/>
      <c r="K64" s="42" t="n"/>
      <c r="L64" s="42" t="n"/>
      <c r="M64" s="43" t="n"/>
      <c r="N64" s="43" t="n"/>
      <c r="O64" s="42" t="n"/>
      <c r="P64" s="42" t="n"/>
      <c r="Q64" s="42" t="n"/>
      <c r="R64" s="42" t="n"/>
      <c r="S64" s="42" t="n"/>
      <c r="T64" s="43" t="n"/>
      <c r="U64" s="43" t="n"/>
      <c r="V64" s="42" t="n"/>
      <c r="W64" s="42" t="n"/>
      <c r="X64" s="42" t="n"/>
      <c r="Y64" s="42" t="n"/>
      <c r="Z64" s="42" t="n"/>
      <c r="AA64" s="43" t="n"/>
      <c r="AB64" s="43" t="n"/>
      <c r="AC64" s="42" t="n"/>
      <c r="AD64" s="42" t="n"/>
      <c r="AE64" s="42" t="n"/>
      <c r="AF64" s="42" t="n"/>
      <c r="AG64" s="42" t="n"/>
      <c r="AH64" s="43" t="n"/>
      <c r="AI64" s="4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3" t="n"/>
      <c r="G65" s="43" t="n"/>
      <c r="H65" s="42" t="n"/>
      <c r="I65" s="42" t="n"/>
      <c r="J65" s="44" t="n"/>
      <c r="K65" s="42" t="n"/>
      <c r="L65" s="42" t="n"/>
      <c r="M65" s="43" t="n"/>
      <c r="N65" s="43" t="n"/>
      <c r="O65" s="42" t="n"/>
      <c r="P65" s="42" t="n"/>
      <c r="Q65" s="42" t="n"/>
      <c r="R65" s="42" t="n"/>
      <c r="S65" s="42" t="n"/>
      <c r="T65" s="43" t="n"/>
      <c r="U65" s="43" t="n"/>
      <c r="V65" s="42" t="n"/>
      <c r="W65" s="42" t="n"/>
      <c r="X65" s="42" t="n"/>
      <c r="Y65" s="42" t="n"/>
      <c r="Z65" s="42" t="n"/>
      <c r="AA65" s="43" t="n"/>
      <c r="AB65" s="43" t="n"/>
      <c r="AC65" s="42" t="n"/>
      <c r="AD65" s="42" t="n"/>
      <c r="AE65" s="42" t="n"/>
      <c r="AF65" s="42" t="n"/>
      <c r="AG65" s="42" t="n"/>
      <c r="AH65" s="43" t="n"/>
      <c r="AI65" s="4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3" t="n"/>
      <c r="G66" s="43" t="n"/>
      <c r="H66" s="42" t="n"/>
      <c r="I66" s="42" t="n"/>
      <c r="J66" s="44" t="n"/>
      <c r="K66" s="42" t="n"/>
      <c r="L66" s="42" t="n"/>
      <c r="M66" s="43" t="n"/>
      <c r="N66" s="43" t="n"/>
      <c r="O66" s="42" t="n"/>
      <c r="P66" s="42" t="n"/>
      <c r="Q66" s="42" t="n"/>
      <c r="R66" s="42" t="n"/>
      <c r="S66" s="42" t="n"/>
      <c r="T66" s="43" t="n"/>
      <c r="U66" s="43" t="n"/>
      <c r="V66" s="42" t="n"/>
      <c r="W66" s="42" t="n"/>
      <c r="X66" s="42" t="n"/>
      <c r="Y66" s="42" t="n"/>
      <c r="Z66" s="42" t="n"/>
      <c r="AA66" s="43" t="n"/>
      <c r="AB66" s="43" t="n"/>
      <c r="AC66" s="42" t="n"/>
      <c r="AD66" s="42" t="n"/>
      <c r="AE66" s="42" t="n"/>
      <c r="AF66" s="42" t="n"/>
      <c r="AG66" s="42" t="n"/>
      <c r="AH66" s="43" t="n"/>
      <c r="AI66" s="4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12.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نوفمبر 2026  —  شركة أرمسترونج  |  فرع 10 رمضان  |  موقع التجمعات</t>
        </is>
      </c>
    </row>
    <row r="2" ht="24" customHeight="1">
      <c r="A2" s="22" t="inlineStr">
        <is>
          <t>أيام الشهر: 30    •    أيام المعيار: 26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5" t="n">
        <v>3</v>
      </c>
      <c r="H5" s="25" t="n">
        <v>4</v>
      </c>
      <c r="I5" s="25" t="n">
        <v>5</v>
      </c>
      <c r="J5" s="26" t="n">
        <v>6</v>
      </c>
      <c r="K5" s="26" t="n">
        <v>7</v>
      </c>
      <c r="L5" s="25" t="n">
        <v>8</v>
      </c>
      <c r="M5" s="25" t="n">
        <v>9</v>
      </c>
      <c r="N5" s="25" t="n">
        <v>10</v>
      </c>
      <c r="O5" s="25" t="n">
        <v>11</v>
      </c>
      <c r="P5" s="25" t="n">
        <v>12</v>
      </c>
      <c r="Q5" s="26" t="n">
        <v>13</v>
      </c>
      <c r="R5" s="26" t="n">
        <v>14</v>
      </c>
      <c r="S5" s="25" t="n">
        <v>15</v>
      </c>
      <c r="T5" s="25" t="n">
        <v>16</v>
      </c>
      <c r="U5" s="25" t="n">
        <v>17</v>
      </c>
      <c r="V5" s="25" t="n">
        <v>18</v>
      </c>
      <c r="W5" s="25" t="n">
        <v>19</v>
      </c>
      <c r="X5" s="26" t="n">
        <v>20</v>
      </c>
      <c r="Y5" s="26" t="n">
        <v>21</v>
      </c>
      <c r="Z5" s="25" t="n">
        <v>22</v>
      </c>
      <c r="AA5" s="25" t="n">
        <v>23</v>
      </c>
      <c r="AB5" s="25" t="n">
        <v>24</v>
      </c>
      <c r="AC5" s="25" t="n">
        <v>25</v>
      </c>
      <c r="AD5" s="25" t="n">
        <v>26</v>
      </c>
      <c r="AE5" s="26" t="n">
        <v>27</v>
      </c>
      <c r="AF5" s="26" t="n">
        <v>28</v>
      </c>
      <c r="AG5" s="25" t="n">
        <v>29</v>
      </c>
      <c r="AH5" s="25" t="n">
        <v>30</v>
      </c>
      <c r="AI5" s="60" t="inlineStr"/>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أ</t>
        </is>
      </c>
      <c r="F6" s="31" t="inlineStr">
        <is>
          <t>ن</t>
        </is>
      </c>
      <c r="G6" s="31" t="inlineStr">
        <is>
          <t>ث</t>
        </is>
      </c>
      <c r="H6" s="31" t="inlineStr">
        <is>
          <t>ر</t>
        </is>
      </c>
      <c r="I6" s="31" t="inlineStr">
        <is>
          <t>خ</t>
        </is>
      </c>
      <c r="J6" s="32" t="inlineStr">
        <is>
          <t>ج</t>
        </is>
      </c>
      <c r="K6" s="32" t="inlineStr">
        <is>
          <t>س</t>
        </is>
      </c>
      <c r="L6" s="31" t="inlineStr">
        <is>
          <t>أ</t>
        </is>
      </c>
      <c r="M6" s="31" t="inlineStr">
        <is>
          <t>ن</t>
        </is>
      </c>
      <c r="N6" s="31" t="inlineStr">
        <is>
          <t>ث</t>
        </is>
      </c>
      <c r="O6" s="31" t="inlineStr">
        <is>
          <t>ر</t>
        </is>
      </c>
      <c r="P6" s="31" t="inlineStr">
        <is>
          <t>خ</t>
        </is>
      </c>
      <c r="Q6" s="32" t="inlineStr">
        <is>
          <t>ج</t>
        </is>
      </c>
      <c r="R6" s="32" t="inlineStr">
        <is>
          <t>س</t>
        </is>
      </c>
      <c r="S6" s="31" t="inlineStr">
        <is>
          <t>أ</t>
        </is>
      </c>
      <c r="T6" s="31" t="inlineStr">
        <is>
          <t>ن</t>
        </is>
      </c>
      <c r="U6" s="31" t="inlineStr">
        <is>
          <t>ث</t>
        </is>
      </c>
      <c r="V6" s="31" t="inlineStr">
        <is>
          <t>ر</t>
        </is>
      </c>
      <c r="W6" s="31" t="inlineStr">
        <is>
          <t>خ</t>
        </is>
      </c>
      <c r="X6" s="32" t="inlineStr">
        <is>
          <t>ج</t>
        </is>
      </c>
      <c r="Y6" s="32" t="inlineStr">
        <is>
          <t>س</t>
        </is>
      </c>
      <c r="Z6" s="31" t="inlineStr">
        <is>
          <t>أ</t>
        </is>
      </c>
      <c r="AA6" s="31" t="inlineStr">
        <is>
          <t>ن</t>
        </is>
      </c>
      <c r="AB6" s="31" t="inlineStr">
        <is>
          <t>ث</t>
        </is>
      </c>
      <c r="AC6" s="31" t="inlineStr">
        <is>
          <t>ر</t>
        </is>
      </c>
      <c r="AD6" s="31" t="inlineStr">
        <is>
          <t>خ</t>
        </is>
      </c>
      <c r="AE6" s="32" t="inlineStr">
        <is>
          <t>ج</t>
        </is>
      </c>
      <c r="AF6" s="32" t="inlineStr">
        <is>
          <t>س</t>
        </is>
      </c>
      <c r="AG6" s="31" t="inlineStr">
        <is>
          <t>أ</t>
        </is>
      </c>
      <c r="AH6" s="31" t="inlineStr">
        <is>
          <t>ن</t>
        </is>
      </c>
      <c r="AI6" s="61" t="inlineStr"/>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IF(COUNTIFS(الإعدادات!$B$23:$B$60,11,الإعدادات!$C$23:$C$60,E$5)&gt;0,1,0)</f>
        <v/>
      </c>
      <c r="F7" s="37">
        <f>IF(COUNTIFS(الإعدادات!$B$23:$B$60,11,الإعدادات!$C$23:$C$60,F$5)&gt;0,1,0)</f>
        <v/>
      </c>
      <c r="G7" s="37">
        <f>IF(COUNTIFS(الإعدادات!$B$23:$B$60,11,الإعدادات!$C$23:$C$60,G$5)&gt;0,1,0)</f>
        <v/>
      </c>
      <c r="H7" s="37">
        <f>IF(COUNTIFS(الإعدادات!$B$23:$B$60,11,الإعدادات!$C$23:$C$60,H$5)&gt;0,1,0)</f>
        <v/>
      </c>
      <c r="I7" s="37">
        <f>IF(COUNTIFS(الإعدادات!$B$23:$B$60,11,الإعدادات!$C$23:$C$60,I$5)&gt;0,1,0)</f>
        <v/>
      </c>
      <c r="J7" s="37">
        <f>IF(COUNTIFS(الإعدادات!$B$23:$B$60,11,الإعدادات!$C$23:$C$60,J$5)&gt;0,1,0)</f>
        <v/>
      </c>
      <c r="K7" s="37">
        <f>IF(COUNTIFS(الإعدادات!$B$23:$B$60,11,الإعدادات!$C$23:$C$60,K$5)&gt;0,1,0)</f>
        <v/>
      </c>
      <c r="L7" s="37">
        <f>IF(COUNTIFS(الإعدادات!$B$23:$B$60,11,الإعدادات!$C$23:$C$60,L$5)&gt;0,1,0)</f>
        <v/>
      </c>
      <c r="M7" s="37">
        <f>IF(COUNTIFS(الإعدادات!$B$23:$B$60,11,الإعدادات!$C$23:$C$60,M$5)&gt;0,1,0)</f>
        <v/>
      </c>
      <c r="N7" s="37">
        <f>IF(COUNTIFS(الإعدادات!$B$23:$B$60,11,الإعدادات!$C$23:$C$60,N$5)&gt;0,1,0)</f>
        <v/>
      </c>
      <c r="O7" s="37">
        <f>IF(COUNTIFS(الإعدادات!$B$23:$B$60,11,الإعدادات!$C$23:$C$60,O$5)&gt;0,1,0)</f>
        <v/>
      </c>
      <c r="P7" s="37">
        <f>IF(COUNTIFS(الإعدادات!$B$23:$B$60,11,الإعدادات!$C$23:$C$60,P$5)&gt;0,1,0)</f>
        <v/>
      </c>
      <c r="Q7" s="37">
        <f>IF(COUNTIFS(الإعدادات!$B$23:$B$60,11,الإعدادات!$C$23:$C$60,Q$5)&gt;0,1,0)</f>
        <v/>
      </c>
      <c r="R7" s="37">
        <f>IF(COUNTIFS(الإعدادات!$B$23:$B$60,11,الإعدادات!$C$23:$C$60,R$5)&gt;0,1,0)</f>
        <v/>
      </c>
      <c r="S7" s="37">
        <f>IF(COUNTIFS(الإعدادات!$B$23:$B$60,11,الإعدادات!$C$23:$C$60,S$5)&gt;0,1,0)</f>
        <v/>
      </c>
      <c r="T7" s="37">
        <f>IF(COUNTIFS(الإعدادات!$B$23:$B$60,11,الإعدادات!$C$23:$C$60,T$5)&gt;0,1,0)</f>
        <v/>
      </c>
      <c r="U7" s="37">
        <f>IF(COUNTIFS(الإعدادات!$B$23:$B$60,11,الإعدادات!$C$23:$C$60,U$5)&gt;0,1,0)</f>
        <v/>
      </c>
      <c r="V7" s="37">
        <f>IF(COUNTIFS(الإعدادات!$B$23:$B$60,11,الإعدادات!$C$23:$C$60,V$5)&gt;0,1,0)</f>
        <v/>
      </c>
      <c r="W7" s="37">
        <f>IF(COUNTIFS(الإعدادات!$B$23:$B$60,11,الإعدادات!$C$23:$C$60,W$5)&gt;0,1,0)</f>
        <v/>
      </c>
      <c r="X7" s="37">
        <f>IF(COUNTIFS(الإعدادات!$B$23:$B$60,11,الإعدادات!$C$23:$C$60,X$5)&gt;0,1,0)</f>
        <v/>
      </c>
      <c r="Y7" s="37">
        <f>IF(COUNTIFS(الإعدادات!$B$23:$B$60,11,الإعدادات!$C$23:$C$60,Y$5)&gt;0,1,0)</f>
        <v/>
      </c>
      <c r="Z7" s="37">
        <f>IF(COUNTIFS(الإعدادات!$B$23:$B$60,11,الإعدادات!$C$23:$C$60,Z$5)&gt;0,1,0)</f>
        <v/>
      </c>
      <c r="AA7" s="37">
        <f>IF(COUNTIFS(الإعدادات!$B$23:$B$60,11,الإعدادات!$C$23:$C$60,AA$5)&gt;0,1,0)</f>
        <v/>
      </c>
      <c r="AB7" s="37">
        <f>IF(COUNTIFS(الإعدادات!$B$23:$B$60,11,الإعدادات!$C$23:$C$60,AB$5)&gt;0,1,0)</f>
        <v/>
      </c>
      <c r="AC7" s="37">
        <f>IF(COUNTIFS(الإعدادات!$B$23:$B$60,11,الإعدادات!$C$23:$C$60,AC$5)&gt;0,1,0)</f>
        <v/>
      </c>
      <c r="AD7" s="37">
        <f>IF(COUNTIFS(الإعدادات!$B$23:$B$60,11,الإعدادات!$C$23:$C$60,AD$5)&gt;0,1,0)</f>
        <v/>
      </c>
      <c r="AE7" s="37">
        <f>IF(COUNTIFS(الإعدادات!$B$23:$B$60,11,الإعدادات!$C$23:$C$60,AE$5)&gt;0,1,0)</f>
        <v/>
      </c>
      <c r="AF7" s="37">
        <f>IF(COUNTIFS(الإعدادات!$B$23:$B$60,11,الإعدادات!$C$23:$C$60,AF$5)&gt;0,1,0)</f>
        <v/>
      </c>
      <c r="AG7" s="37">
        <f>IF(COUNTIFS(الإعدادات!$B$23:$B$60,11,الإعدادات!$C$23:$C$60,AG$5)&gt;0,1,0)</f>
        <v/>
      </c>
      <c r="AH7" s="37">
        <f>IF(COUNTIFS(الإعدادات!$B$23:$B$60,11,الإعدادات!$C$23:$C$60,AH$5)&gt;0,1,0)</f>
        <v/>
      </c>
      <c r="AI7" s="62" t="n"/>
    </row>
    <row r="8" ht="20" customHeight="1">
      <c r="A8" s="39" t="n">
        <v>1</v>
      </c>
      <c r="B8" s="40" t="n">
        <v>1</v>
      </c>
      <c r="C8" s="41" t="inlineStr">
        <is>
          <t>صابر محمود محمد حسن</t>
        </is>
      </c>
      <c r="D8" s="39" t="inlineStr">
        <is>
          <t>SO</t>
        </is>
      </c>
      <c r="E8" s="42" t="n"/>
      <c r="F8" s="42" t="n"/>
      <c r="G8" s="42" t="n"/>
      <c r="H8" s="42" t="n"/>
      <c r="I8" s="42" t="n"/>
      <c r="J8" s="43" t="n"/>
      <c r="K8" s="43" t="n"/>
      <c r="L8" s="42" t="n"/>
      <c r="M8" s="42" t="n"/>
      <c r="N8" s="42" t="n"/>
      <c r="O8" s="42" t="n"/>
      <c r="P8" s="42" t="n"/>
      <c r="Q8" s="43" t="n"/>
      <c r="R8" s="43" t="n"/>
      <c r="S8" s="42" t="n"/>
      <c r="T8" s="42" t="n"/>
      <c r="U8" s="42" t="n"/>
      <c r="V8" s="42" t="n"/>
      <c r="W8" s="42" t="n"/>
      <c r="X8" s="43" t="n"/>
      <c r="Y8" s="43" t="n"/>
      <c r="Z8" s="42" t="n"/>
      <c r="AA8" s="42" t="n"/>
      <c r="AB8" s="42" t="n"/>
      <c r="AC8" s="42" t="n"/>
      <c r="AD8" s="42" t="n"/>
      <c r="AE8" s="43" t="n"/>
      <c r="AF8" s="43" t="n"/>
      <c r="AG8" s="42" t="n"/>
      <c r="AH8" s="42" t="n"/>
      <c r="AI8" s="63"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2" t="n"/>
      <c r="H9" s="42" t="n"/>
      <c r="I9" s="42" t="n"/>
      <c r="J9" s="43" t="n"/>
      <c r="K9" s="43" t="n"/>
      <c r="L9" s="42" t="n"/>
      <c r="M9" s="42" t="n"/>
      <c r="N9" s="42" t="n"/>
      <c r="O9" s="42" t="n"/>
      <c r="P9" s="42" t="n"/>
      <c r="Q9" s="43" t="n"/>
      <c r="R9" s="43" t="n"/>
      <c r="S9" s="42" t="n"/>
      <c r="T9" s="42" t="n"/>
      <c r="U9" s="42" t="n"/>
      <c r="V9" s="42" t="n"/>
      <c r="W9" s="42" t="n"/>
      <c r="X9" s="43" t="n"/>
      <c r="Y9" s="43" t="n"/>
      <c r="Z9" s="42" t="n"/>
      <c r="AA9" s="42" t="n"/>
      <c r="AB9" s="42" t="n"/>
      <c r="AC9" s="42" t="n"/>
      <c r="AD9" s="42" t="n"/>
      <c r="AE9" s="43" t="n"/>
      <c r="AF9" s="43" t="n"/>
      <c r="AG9" s="42" t="n"/>
      <c r="AH9" s="42" t="n"/>
      <c r="AI9" s="63"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2" t="n"/>
      <c r="H10" s="42" t="n"/>
      <c r="I10" s="42" t="n"/>
      <c r="J10" s="43" t="n"/>
      <c r="K10" s="43" t="n"/>
      <c r="L10" s="42" t="n"/>
      <c r="M10" s="42" t="n"/>
      <c r="N10" s="42" t="n"/>
      <c r="O10" s="42" t="n"/>
      <c r="P10" s="42" t="n"/>
      <c r="Q10" s="43" t="n"/>
      <c r="R10" s="43" t="n"/>
      <c r="S10" s="42" t="n"/>
      <c r="T10" s="42" t="n"/>
      <c r="U10" s="42" t="n"/>
      <c r="V10" s="42" t="n"/>
      <c r="W10" s="42" t="n"/>
      <c r="X10" s="43" t="n"/>
      <c r="Y10" s="43" t="n"/>
      <c r="Z10" s="42" t="n"/>
      <c r="AA10" s="42" t="n"/>
      <c r="AB10" s="42" t="n"/>
      <c r="AC10" s="42" t="n"/>
      <c r="AD10" s="42" t="n"/>
      <c r="AE10" s="43" t="n"/>
      <c r="AF10" s="43" t="n"/>
      <c r="AG10" s="42" t="n"/>
      <c r="AH10" s="42" t="n"/>
      <c r="AI10" s="63"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2" t="n"/>
      <c r="H11" s="42" t="n"/>
      <c r="I11" s="42" t="n"/>
      <c r="J11" s="43" t="n"/>
      <c r="K11" s="43" t="n"/>
      <c r="L11" s="42" t="n"/>
      <c r="M11" s="42" t="n"/>
      <c r="N11" s="42" t="n"/>
      <c r="O11" s="42" t="n"/>
      <c r="P11" s="42" t="n"/>
      <c r="Q11" s="43" t="n"/>
      <c r="R11" s="43" t="n"/>
      <c r="S11" s="42" t="n"/>
      <c r="T11" s="42" t="n"/>
      <c r="U11" s="42" t="n"/>
      <c r="V11" s="42" t="n"/>
      <c r="W11" s="42" t="n"/>
      <c r="X11" s="43" t="n"/>
      <c r="Y11" s="43" t="n"/>
      <c r="Z11" s="42" t="n"/>
      <c r="AA11" s="42" t="n"/>
      <c r="AB11" s="42" t="n"/>
      <c r="AC11" s="42" t="n"/>
      <c r="AD11" s="42" t="n"/>
      <c r="AE11" s="43" t="n"/>
      <c r="AF11" s="43" t="n"/>
      <c r="AG11" s="42" t="n"/>
      <c r="AH11" s="42" t="n"/>
      <c r="AI11" s="63"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2" t="n"/>
      <c r="H12" s="42" t="n"/>
      <c r="I12" s="42" t="n"/>
      <c r="J12" s="43" t="n"/>
      <c r="K12" s="43" t="n"/>
      <c r="L12" s="42" t="n"/>
      <c r="M12" s="42" t="n"/>
      <c r="N12" s="42" t="n"/>
      <c r="O12" s="42" t="n"/>
      <c r="P12" s="42" t="n"/>
      <c r="Q12" s="43" t="n"/>
      <c r="R12" s="43" t="n"/>
      <c r="S12" s="42" t="n"/>
      <c r="T12" s="42" t="n"/>
      <c r="U12" s="42" t="n"/>
      <c r="V12" s="42" t="n"/>
      <c r="W12" s="42" t="n"/>
      <c r="X12" s="43" t="n"/>
      <c r="Y12" s="43" t="n"/>
      <c r="Z12" s="42" t="n"/>
      <c r="AA12" s="42" t="n"/>
      <c r="AB12" s="42" t="n"/>
      <c r="AC12" s="42" t="n"/>
      <c r="AD12" s="42" t="n"/>
      <c r="AE12" s="43" t="n"/>
      <c r="AF12" s="43" t="n"/>
      <c r="AG12" s="42" t="n"/>
      <c r="AH12" s="42" t="n"/>
      <c r="AI12" s="63"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2" t="n"/>
      <c r="H13" s="42" t="n"/>
      <c r="I13" s="42" t="n"/>
      <c r="J13" s="43" t="n"/>
      <c r="K13" s="43" t="n"/>
      <c r="L13" s="42" t="n"/>
      <c r="M13" s="42" t="n"/>
      <c r="N13" s="42" t="n"/>
      <c r="O13" s="42" t="n"/>
      <c r="P13" s="42" t="n"/>
      <c r="Q13" s="43" t="n"/>
      <c r="R13" s="43" t="n"/>
      <c r="S13" s="42" t="n"/>
      <c r="T13" s="42" t="n"/>
      <c r="U13" s="42" t="n"/>
      <c r="V13" s="42" t="n"/>
      <c r="W13" s="42" t="n"/>
      <c r="X13" s="43" t="n"/>
      <c r="Y13" s="43" t="n"/>
      <c r="Z13" s="42" t="n"/>
      <c r="AA13" s="42" t="n"/>
      <c r="AB13" s="42" t="n"/>
      <c r="AC13" s="42" t="n"/>
      <c r="AD13" s="42" t="n"/>
      <c r="AE13" s="43" t="n"/>
      <c r="AF13" s="43" t="n"/>
      <c r="AG13" s="42" t="n"/>
      <c r="AH13" s="42" t="n"/>
      <c r="AI13" s="63"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2" t="n"/>
      <c r="H14" s="42" t="n"/>
      <c r="I14" s="42" t="n"/>
      <c r="J14" s="43" t="n"/>
      <c r="K14" s="43" t="n"/>
      <c r="L14" s="42" t="n"/>
      <c r="M14" s="42" t="n"/>
      <c r="N14" s="42" t="n"/>
      <c r="O14" s="42" t="n"/>
      <c r="P14" s="42" t="n"/>
      <c r="Q14" s="43" t="n"/>
      <c r="R14" s="43" t="n"/>
      <c r="S14" s="42" t="n"/>
      <c r="T14" s="42" t="n"/>
      <c r="U14" s="42" t="n"/>
      <c r="V14" s="42" t="n"/>
      <c r="W14" s="42" t="n"/>
      <c r="X14" s="43" t="n"/>
      <c r="Y14" s="43" t="n"/>
      <c r="Z14" s="42" t="n"/>
      <c r="AA14" s="42" t="n"/>
      <c r="AB14" s="42" t="n"/>
      <c r="AC14" s="42" t="n"/>
      <c r="AD14" s="42" t="n"/>
      <c r="AE14" s="43" t="n"/>
      <c r="AF14" s="43" t="n"/>
      <c r="AG14" s="42" t="n"/>
      <c r="AH14" s="42" t="n"/>
      <c r="AI14" s="63"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2" t="n"/>
      <c r="H15" s="42" t="n"/>
      <c r="I15" s="42" t="n"/>
      <c r="J15" s="43" t="n"/>
      <c r="K15" s="43" t="n"/>
      <c r="L15" s="42" t="n"/>
      <c r="M15" s="42" t="n"/>
      <c r="N15" s="42" t="n"/>
      <c r="O15" s="42" t="n"/>
      <c r="P15" s="42" t="n"/>
      <c r="Q15" s="43" t="n"/>
      <c r="R15" s="43" t="n"/>
      <c r="S15" s="42" t="n"/>
      <c r="T15" s="42" t="n"/>
      <c r="U15" s="42" t="n"/>
      <c r="V15" s="42" t="n"/>
      <c r="W15" s="42" t="n"/>
      <c r="X15" s="43" t="n"/>
      <c r="Y15" s="43" t="n"/>
      <c r="Z15" s="42" t="n"/>
      <c r="AA15" s="42" t="n"/>
      <c r="AB15" s="42" t="n"/>
      <c r="AC15" s="42" t="n"/>
      <c r="AD15" s="42" t="n"/>
      <c r="AE15" s="43" t="n"/>
      <c r="AF15" s="43" t="n"/>
      <c r="AG15" s="42" t="n"/>
      <c r="AH15" s="42" t="n"/>
      <c r="AI15" s="63"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2" t="n"/>
      <c r="H16" s="42" t="n"/>
      <c r="I16" s="42" t="n"/>
      <c r="J16" s="43" t="n"/>
      <c r="K16" s="43" t="n"/>
      <c r="L16" s="42" t="n"/>
      <c r="M16" s="42" t="n"/>
      <c r="N16" s="42" t="n"/>
      <c r="O16" s="42" t="n"/>
      <c r="P16" s="42" t="n"/>
      <c r="Q16" s="43" t="n"/>
      <c r="R16" s="43" t="n"/>
      <c r="S16" s="42" t="n"/>
      <c r="T16" s="42" t="n"/>
      <c r="U16" s="42" t="n"/>
      <c r="V16" s="42" t="n"/>
      <c r="W16" s="42" t="n"/>
      <c r="X16" s="43" t="n"/>
      <c r="Y16" s="43" t="n"/>
      <c r="Z16" s="42" t="n"/>
      <c r="AA16" s="42" t="n"/>
      <c r="AB16" s="42" t="n"/>
      <c r="AC16" s="42" t="n"/>
      <c r="AD16" s="42" t="n"/>
      <c r="AE16" s="43" t="n"/>
      <c r="AF16" s="43" t="n"/>
      <c r="AG16" s="42" t="n"/>
      <c r="AH16" s="42" t="n"/>
      <c r="AI16" s="63"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2" t="n"/>
      <c r="H17" s="42" t="n"/>
      <c r="I17" s="42" t="n"/>
      <c r="J17" s="43" t="n"/>
      <c r="K17" s="43" t="n"/>
      <c r="L17" s="42" t="n"/>
      <c r="M17" s="42" t="n"/>
      <c r="N17" s="42" t="n"/>
      <c r="O17" s="42" t="n"/>
      <c r="P17" s="42" t="n"/>
      <c r="Q17" s="43" t="n"/>
      <c r="R17" s="43" t="n"/>
      <c r="S17" s="42" t="n"/>
      <c r="T17" s="42" t="n"/>
      <c r="U17" s="42" t="n"/>
      <c r="V17" s="42" t="n"/>
      <c r="W17" s="42" t="n"/>
      <c r="X17" s="43" t="n"/>
      <c r="Y17" s="43" t="n"/>
      <c r="Z17" s="42" t="n"/>
      <c r="AA17" s="42" t="n"/>
      <c r="AB17" s="42" t="n"/>
      <c r="AC17" s="42" t="n"/>
      <c r="AD17" s="42" t="n"/>
      <c r="AE17" s="43" t="n"/>
      <c r="AF17" s="43" t="n"/>
      <c r="AG17" s="42" t="n"/>
      <c r="AH17" s="42" t="n"/>
      <c r="AI17" s="63"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2" t="n"/>
      <c r="H18" s="42" t="n"/>
      <c r="I18" s="42" t="n"/>
      <c r="J18" s="43" t="n"/>
      <c r="K18" s="43" t="n"/>
      <c r="L18" s="42" t="n"/>
      <c r="M18" s="42" t="n"/>
      <c r="N18" s="42" t="n"/>
      <c r="O18" s="42" t="n"/>
      <c r="P18" s="42" t="n"/>
      <c r="Q18" s="43" t="n"/>
      <c r="R18" s="43" t="n"/>
      <c r="S18" s="42" t="n"/>
      <c r="T18" s="42" t="n"/>
      <c r="U18" s="42" t="n"/>
      <c r="V18" s="42" t="n"/>
      <c r="W18" s="42" t="n"/>
      <c r="X18" s="43" t="n"/>
      <c r="Y18" s="43" t="n"/>
      <c r="Z18" s="42" t="n"/>
      <c r="AA18" s="42" t="n"/>
      <c r="AB18" s="42" t="n"/>
      <c r="AC18" s="42" t="n"/>
      <c r="AD18" s="42" t="n"/>
      <c r="AE18" s="43" t="n"/>
      <c r="AF18" s="43" t="n"/>
      <c r="AG18" s="42" t="n"/>
      <c r="AH18" s="42" t="n"/>
      <c r="AI18" s="63"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2" t="n"/>
      <c r="H19" s="42" t="n"/>
      <c r="I19" s="42" t="n"/>
      <c r="J19" s="43" t="n"/>
      <c r="K19" s="43" t="n"/>
      <c r="L19" s="42" t="n"/>
      <c r="M19" s="42" t="n"/>
      <c r="N19" s="42" t="n"/>
      <c r="O19" s="42" t="n"/>
      <c r="P19" s="42" t="n"/>
      <c r="Q19" s="43" t="n"/>
      <c r="R19" s="43" t="n"/>
      <c r="S19" s="42" t="n"/>
      <c r="T19" s="42" t="n"/>
      <c r="U19" s="42" t="n"/>
      <c r="V19" s="42" t="n"/>
      <c r="W19" s="42" t="n"/>
      <c r="X19" s="43" t="n"/>
      <c r="Y19" s="43" t="n"/>
      <c r="Z19" s="42" t="n"/>
      <c r="AA19" s="42" t="n"/>
      <c r="AB19" s="42" t="n"/>
      <c r="AC19" s="42" t="n"/>
      <c r="AD19" s="42" t="n"/>
      <c r="AE19" s="43" t="n"/>
      <c r="AF19" s="43" t="n"/>
      <c r="AG19" s="42" t="n"/>
      <c r="AH19" s="42" t="n"/>
      <c r="AI19" s="63"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2" t="n"/>
      <c r="H20" s="42" t="n"/>
      <c r="I20" s="42" t="n"/>
      <c r="J20" s="43" t="n"/>
      <c r="K20" s="43" t="n"/>
      <c r="L20" s="42" t="n"/>
      <c r="M20" s="42" t="n"/>
      <c r="N20" s="42" t="n"/>
      <c r="O20" s="42" t="n"/>
      <c r="P20" s="42" t="n"/>
      <c r="Q20" s="43" t="n"/>
      <c r="R20" s="43" t="n"/>
      <c r="S20" s="42" t="n"/>
      <c r="T20" s="42" t="n"/>
      <c r="U20" s="42" t="n"/>
      <c r="V20" s="42" t="n"/>
      <c r="W20" s="42" t="n"/>
      <c r="X20" s="43" t="n"/>
      <c r="Y20" s="43" t="n"/>
      <c r="Z20" s="42" t="n"/>
      <c r="AA20" s="42" t="n"/>
      <c r="AB20" s="42" t="n"/>
      <c r="AC20" s="42" t="n"/>
      <c r="AD20" s="42" t="n"/>
      <c r="AE20" s="43" t="n"/>
      <c r="AF20" s="43" t="n"/>
      <c r="AG20" s="42" t="n"/>
      <c r="AH20" s="42" t="n"/>
      <c r="AI20" s="63"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2" t="n"/>
      <c r="H21" s="42" t="n"/>
      <c r="I21" s="42" t="n"/>
      <c r="J21" s="43" t="n"/>
      <c r="K21" s="43" t="n"/>
      <c r="L21" s="42" t="n"/>
      <c r="M21" s="42" t="n"/>
      <c r="N21" s="42" t="n"/>
      <c r="O21" s="42" t="n"/>
      <c r="P21" s="42" t="n"/>
      <c r="Q21" s="43" t="n"/>
      <c r="R21" s="43" t="n"/>
      <c r="S21" s="42" t="n"/>
      <c r="T21" s="42" t="n"/>
      <c r="U21" s="42" t="n"/>
      <c r="V21" s="42" t="n"/>
      <c r="W21" s="42" t="n"/>
      <c r="X21" s="43" t="n"/>
      <c r="Y21" s="43" t="n"/>
      <c r="Z21" s="42" t="n"/>
      <c r="AA21" s="42" t="n"/>
      <c r="AB21" s="42" t="n"/>
      <c r="AC21" s="42" t="n"/>
      <c r="AD21" s="42" t="n"/>
      <c r="AE21" s="43" t="n"/>
      <c r="AF21" s="43" t="n"/>
      <c r="AG21" s="42" t="n"/>
      <c r="AH21" s="42" t="n"/>
      <c r="AI21" s="63"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2" t="n"/>
      <c r="H22" s="42" t="n"/>
      <c r="I22" s="42" t="n"/>
      <c r="J22" s="43" t="n"/>
      <c r="K22" s="43" t="n"/>
      <c r="L22" s="42" t="n"/>
      <c r="M22" s="42" t="n"/>
      <c r="N22" s="42" t="n"/>
      <c r="O22" s="42" t="n"/>
      <c r="P22" s="42" t="n"/>
      <c r="Q22" s="43" t="n"/>
      <c r="R22" s="43" t="n"/>
      <c r="S22" s="42" t="n"/>
      <c r="T22" s="42" t="n"/>
      <c r="U22" s="42" t="n"/>
      <c r="V22" s="42" t="n"/>
      <c r="W22" s="42" t="n"/>
      <c r="X22" s="43" t="n"/>
      <c r="Y22" s="43" t="n"/>
      <c r="Z22" s="42" t="n"/>
      <c r="AA22" s="42" t="n"/>
      <c r="AB22" s="42" t="n"/>
      <c r="AC22" s="42" t="n"/>
      <c r="AD22" s="42" t="n"/>
      <c r="AE22" s="43" t="n"/>
      <c r="AF22" s="43" t="n"/>
      <c r="AG22" s="42" t="n"/>
      <c r="AH22" s="42" t="n"/>
      <c r="AI22" s="63"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2" t="n"/>
      <c r="H23" s="42" t="n"/>
      <c r="I23" s="42" t="n"/>
      <c r="J23" s="43" t="n"/>
      <c r="K23" s="43" t="n"/>
      <c r="L23" s="42" t="n"/>
      <c r="M23" s="42" t="n"/>
      <c r="N23" s="42" t="n"/>
      <c r="O23" s="42" t="n"/>
      <c r="P23" s="42" t="n"/>
      <c r="Q23" s="43" t="n"/>
      <c r="R23" s="43" t="n"/>
      <c r="S23" s="42" t="n"/>
      <c r="T23" s="42" t="n"/>
      <c r="U23" s="42" t="n"/>
      <c r="V23" s="42" t="n"/>
      <c r="W23" s="42" t="n"/>
      <c r="X23" s="43" t="n"/>
      <c r="Y23" s="43" t="n"/>
      <c r="Z23" s="42" t="n"/>
      <c r="AA23" s="42" t="n"/>
      <c r="AB23" s="42" t="n"/>
      <c r="AC23" s="42" t="n"/>
      <c r="AD23" s="42" t="n"/>
      <c r="AE23" s="43" t="n"/>
      <c r="AF23" s="43" t="n"/>
      <c r="AG23" s="42" t="n"/>
      <c r="AH23" s="42" t="n"/>
      <c r="AI23" s="63"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2" t="n"/>
      <c r="H24" s="42" t="n"/>
      <c r="I24" s="42" t="n"/>
      <c r="J24" s="43" t="n"/>
      <c r="K24" s="43" t="n"/>
      <c r="L24" s="42" t="n"/>
      <c r="M24" s="42" t="n"/>
      <c r="N24" s="42" t="n"/>
      <c r="O24" s="42" t="n"/>
      <c r="P24" s="42" t="n"/>
      <c r="Q24" s="43" t="n"/>
      <c r="R24" s="43" t="n"/>
      <c r="S24" s="42" t="n"/>
      <c r="T24" s="42" t="n"/>
      <c r="U24" s="42" t="n"/>
      <c r="V24" s="42" t="n"/>
      <c r="W24" s="42" t="n"/>
      <c r="X24" s="43" t="n"/>
      <c r="Y24" s="43" t="n"/>
      <c r="Z24" s="42" t="n"/>
      <c r="AA24" s="42" t="n"/>
      <c r="AB24" s="42" t="n"/>
      <c r="AC24" s="42" t="n"/>
      <c r="AD24" s="42" t="n"/>
      <c r="AE24" s="43" t="n"/>
      <c r="AF24" s="43" t="n"/>
      <c r="AG24" s="42" t="n"/>
      <c r="AH24" s="42" t="n"/>
      <c r="AI24" s="63"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2" t="n"/>
      <c r="H25" s="42" t="n"/>
      <c r="I25" s="42" t="n"/>
      <c r="J25" s="43" t="n"/>
      <c r="K25" s="43" t="n"/>
      <c r="L25" s="42" t="n"/>
      <c r="M25" s="42" t="n"/>
      <c r="N25" s="42" t="n"/>
      <c r="O25" s="42" t="n"/>
      <c r="P25" s="42" t="n"/>
      <c r="Q25" s="43" t="n"/>
      <c r="R25" s="43" t="n"/>
      <c r="S25" s="42" t="n"/>
      <c r="T25" s="42" t="n"/>
      <c r="U25" s="42" t="n"/>
      <c r="V25" s="42" t="n"/>
      <c r="W25" s="42" t="n"/>
      <c r="X25" s="43" t="n"/>
      <c r="Y25" s="43" t="n"/>
      <c r="Z25" s="42" t="n"/>
      <c r="AA25" s="42" t="n"/>
      <c r="AB25" s="42" t="n"/>
      <c r="AC25" s="42" t="n"/>
      <c r="AD25" s="42" t="n"/>
      <c r="AE25" s="43" t="n"/>
      <c r="AF25" s="43" t="n"/>
      <c r="AG25" s="42" t="n"/>
      <c r="AH25" s="42" t="n"/>
      <c r="AI25" s="63"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2" t="n"/>
      <c r="H26" s="42" t="n"/>
      <c r="I26" s="42" t="n"/>
      <c r="J26" s="43" t="n"/>
      <c r="K26" s="43" t="n"/>
      <c r="L26" s="42" t="n"/>
      <c r="M26" s="42" t="n"/>
      <c r="N26" s="42" t="n"/>
      <c r="O26" s="42" t="n"/>
      <c r="P26" s="42" t="n"/>
      <c r="Q26" s="43" t="n"/>
      <c r="R26" s="43" t="n"/>
      <c r="S26" s="42" t="n"/>
      <c r="T26" s="42" t="n"/>
      <c r="U26" s="42" t="n"/>
      <c r="V26" s="42" t="n"/>
      <c r="W26" s="42" t="n"/>
      <c r="X26" s="43" t="n"/>
      <c r="Y26" s="43" t="n"/>
      <c r="Z26" s="42" t="n"/>
      <c r="AA26" s="42" t="n"/>
      <c r="AB26" s="42" t="n"/>
      <c r="AC26" s="42" t="n"/>
      <c r="AD26" s="42" t="n"/>
      <c r="AE26" s="43" t="n"/>
      <c r="AF26" s="43" t="n"/>
      <c r="AG26" s="42" t="n"/>
      <c r="AH26" s="42" t="n"/>
      <c r="AI26" s="63"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2" t="n"/>
      <c r="H27" s="42" t="n"/>
      <c r="I27" s="42" t="n"/>
      <c r="J27" s="43" t="n"/>
      <c r="K27" s="43" t="n"/>
      <c r="L27" s="42" t="n"/>
      <c r="M27" s="42" t="n"/>
      <c r="N27" s="42" t="n"/>
      <c r="O27" s="42" t="n"/>
      <c r="P27" s="42" t="n"/>
      <c r="Q27" s="43" t="n"/>
      <c r="R27" s="43" t="n"/>
      <c r="S27" s="42" t="n"/>
      <c r="T27" s="42" t="n"/>
      <c r="U27" s="42" t="n"/>
      <c r="V27" s="42" t="n"/>
      <c r="W27" s="42" t="n"/>
      <c r="X27" s="43" t="n"/>
      <c r="Y27" s="43" t="n"/>
      <c r="Z27" s="42" t="n"/>
      <c r="AA27" s="42" t="n"/>
      <c r="AB27" s="42" t="n"/>
      <c r="AC27" s="42" t="n"/>
      <c r="AD27" s="42" t="n"/>
      <c r="AE27" s="43" t="n"/>
      <c r="AF27" s="43" t="n"/>
      <c r="AG27" s="42" t="n"/>
      <c r="AH27" s="42" t="n"/>
      <c r="AI27" s="63"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2" t="n"/>
      <c r="H28" s="42" t="n"/>
      <c r="I28" s="42" t="n"/>
      <c r="J28" s="43" t="n"/>
      <c r="K28" s="43" t="n"/>
      <c r="L28" s="42" t="n"/>
      <c r="M28" s="42" t="n"/>
      <c r="N28" s="42" t="n"/>
      <c r="O28" s="42" t="n"/>
      <c r="P28" s="42" t="n"/>
      <c r="Q28" s="43" t="n"/>
      <c r="R28" s="43" t="n"/>
      <c r="S28" s="42" t="n"/>
      <c r="T28" s="42" t="n"/>
      <c r="U28" s="42" t="n"/>
      <c r="V28" s="42" t="n"/>
      <c r="W28" s="42" t="n"/>
      <c r="X28" s="43" t="n"/>
      <c r="Y28" s="43" t="n"/>
      <c r="Z28" s="42" t="n"/>
      <c r="AA28" s="42" t="n"/>
      <c r="AB28" s="42" t="n"/>
      <c r="AC28" s="42" t="n"/>
      <c r="AD28" s="42" t="n"/>
      <c r="AE28" s="43" t="n"/>
      <c r="AF28" s="43" t="n"/>
      <c r="AG28" s="42" t="n"/>
      <c r="AH28" s="42" t="n"/>
      <c r="AI28" s="63"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2" t="n"/>
      <c r="H29" s="42" t="n"/>
      <c r="I29" s="42" t="n"/>
      <c r="J29" s="43" t="n"/>
      <c r="K29" s="43" t="n"/>
      <c r="L29" s="42" t="n"/>
      <c r="M29" s="42" t="n"/>
      <c r="N29" s="42" t="n"/>
      <c r="O29" s="42" t="n"/>
      <c r="P29" s="42" t="n"/>
      <c r="Q29" s="43" t="n"/>
      <c r="R29" s="43" t="n"/>
      <c r="S29" s="42" t="n"/>
      <c r="T29" s="42" t="n"/>
      <c r="U29" s="42" t="n"/>
      <c r="V29" s="42" t="n"/>
      <c r="W29" s="42" t="n"/>
      <c r="X29" s="43" t="n"/>
      <c r="Y29" s="43" t="n"/>
      <c r="Z29" s="42" t="n"/>
      <c r="AA29" s="42" t="n"/>
      <c r="AB29" s="42" t="n"/>
      <c r="AC29" s="42" t="n"/>
      <c r="AD29" s="42" t="n"/>
      <c r="AE29" s="43" t="n"/>
      <c r="AF29" s="43" t="n"/>
      <c r="AG29" s="42" t="n"/>
      <c r="AH29" s="42" t="n"/>
      <c r="AI29" s="63"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2" t="n"/>
      <c r="H30" s="42" t="n"/>
      <c r="I30" s="42" t="n"/>
      <c r="J30" s="43" t="n"/>
      <c r="K30" s="43" t="n"/>
      <c r="L30" s="42" t="n"/>
      <c r="M30" s="42" t="n"/>
      <c r="N30" s="42" t="n"/>
      <c r="O30" s="42" t="n"/>
      <c r="P30" s="42" t="n"/>
      <c r="Q30" s="43" t="n"/>
      <c r="R30" s="43" t="n"/>
      <c r="S30" s="42" t="n"/>
      <c r="T30" s="42" t="n"/>
      <c r="U30" s="42" t="n"/>
      <c r="V30" s="42" t="n"/>
      <c r="W30" s="42" t="n"/>
      <c r="X30" s="43" t="n"/>
      <c r="Y30" s="43" t="n"/>
      <c r="Z30" s="42" t="n"/>
      <c r="AA30" s="42" t="n"/>
      <c r="AB30" s="42" t="n"/>
      <c r="AC30" s="42" t="n"/>
      <c r="AD30" s="42" t="n"/>
      <c r="AE30" s="43" t="n"/>
      <c r="AF30" s="43" t="n"/>
      <c r="AG30" s="42" t="n"/>
      <c r="AH30" s="42" t="n"/>
      <c r="AI30" s="63"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2" t="n"/>
      <c r="H31" s="42" t="n"/>
      <c r="I31" s="42" t="n"/>
      <c r="J31" s="43" t="n"/>
      <c r="K31" s="43" t="n"/>
      <c r="L31" s="42" t="n"/>
      <c r="M31" s="42" t="n"/>
      <c r="N31" s="42" t="n"/>
      <c r="O31" s="42" t="n"/>
      <c r="P31" s="42" t="n"/>
      <c r="Q31" s="43" t="n"/>
      <c r="R31" s="43" t="n"/>
      <c r="S31" s="42" t="n"/>
      <c r="T31" s="42" t="n"/>
      <c r="U31" s="42" t="n"/>
      <c r="V31" s="42" t="n"/>
      <c r="W31" s="42" t="n"/>
      <c r="X31" s="43" t="n"/>
      <c r="Y31" s="43" t="n"/>
      <c r="Z31" s="42" t="n"/>
      <c r="AA31" s="42" t="n"/>
      <c r="AB31" s="42" t="n"/>
      <c r="AC31" s="42" t="n"/>
      <c r="AD31" s="42" t="n"/>
      <c r="AE31" s="43" t="n"/>
      <c r="AF31" s="43" t="n"/>
      <c r="AG31" s="42" t="n"/>
      <c r="AH31" s="42" t="n"/>
      <c r="AI31" s="63"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2" t="n"/>
      <c r="H32" s="42" t="n"/>
      <c r="I32" s="42" t="n"/>
      <c r="J32" s="43" t="n"/>
      <c r="K32" s="43" t="n"/>
      <c r="L32" s="42" t="n"/>
      <c r="M32" s="42" t="n"/>
      <c r="N32" s="42" t="n"/>
      <c r="O32" s="42" t="n"/>
      <c r="P32" s="42" t="n"/>
      <c r="Q32" s="43" t="n"/>
      <c r="R32" s="43" t="n"/>
      <c r="S32" s="42" t="n"/>
      <c r="T32" s="42" t="n"/>
      <c r="U32" s="42" t="n"/>
      <c r="V32" s="42" t="n"/>
      <c r="W32" s="42" t="n"/>
      <c r="X32" s="43" t="n"/>
      <c r="Y32" s="43" t="n"/>
      <c r="Z32" s="42" t="n"/>
      <c r="AA32" s="42" t="n"/>
      <c r="AB32" s="42" t="n"/>
      <c r="AC32" s="42" t="n"/>
      <c r="AD32" s="42" t="n"/>
      <c r="AE32" s="43" t="n"/>
      <c r="AF32" s="43" t="n"/>
      <c r="AG32" s="42" t="n"/>
      <c r="AH32" s="42" t="n"/>
      <c r="AI32" s="63"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2" t="n"/>
      <c r="H33" s="42" t="n"/>
      <c r="I33" s="42" t="n"/>
      <c r="J33" s="43" t="n"/>
      <c r="K33" s="43" t="n"/>
      <c r="L33" s="42" t="n"/>
      <c r="M33" s="42" t="n"/>
      <c r="N33" s="42" t="n"/>
      <c r="O33" s="42" t="n"/>
      <c r="P33" s="42" t="n"/>
      <c r="Q33" s="43" t="n"/>
      <c r="R33" s="43" t="n"/>
      <c r="S33" s="42" t="n"/>
      <c r="T33" s="42" t="n"/>
      <c r="U33" s="42" t="n"/>
      <c r="V33" s="42" t="n"/>
      <c r="W33" s="42" t="n"/>
      <c r="X33" s="43" t="n"/>
      <c r="Y33" s="43" t="n"/>
      <c r="Z33" s="42" t="n"/>
      <c r="AA33" s="42" t="n"/>
      <c r="AB33" s="42" t="n"/>
      <c r="AC33" s="42" t="n"/>
      <c r="AD33" s="42" t="n"/>
      <c r="AE33" s="43" t="n"/>
      <c r="AF33" s="43" t="n"/>
      <c r="AG33" s="42" t="n"/>
      <c r="AH33" s="42" t="n"/>
      <c r="AI33" s="63"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2" t="n"/>
      <c r="H34" s="42" t="n"/>
      <c r="I34" s="42" t="n"/>
      <c r="J34" s="43" t="n"/>
      <c r="K34" s="43" t="n"/>
      <c r="L34" s="42" t="n"/>
      <c r="M34" s="42" t="n"/>
      <c r="N34" s="42" t="n"/>
      <c r="O34" s="42" t="n"/>
      <c r="P34" s="42" t="n"/>
      <c r="Q34" s="43" t="n"/>
      <c r="R34" s="43" t="n"/>
      <c r="S34" s="42" t="n"/>
      <c r="T34" s="42" t="n"/>
      <c r="U34" s="42" t="n"/>
      <c r="V34" s="42" t="n"/>
      <c r="W34" s="42" t="n"/>
      <c r="X34" s="43" t="n"/>
      <c r="Y34" s="43" t="n"/>
      <c r="Z34" s="42" t="n"/>
      <c r="AA34" s="42" t="n"/>
      <c r="AB34" s="42" t="n"/>
      <c r="AC34" s="42" t="n"/>
      <c r="AD34" s="42" t="n"/>
      <c r="AE34" s="43" t="n"/>
      <c r="AF34" s="43" t="n"/>
      <c r="AG34" s="42" t="n"/>
      <c r="AH34" s="42" t="n"/>
      <c r="AI34" s="63"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2" t="n"/>
      <c r="H35" s="42" t="n"/>
      <c r="I35" s="42" t="n"/>
      <c r="J35" s="43" t="n"/>
      <c r="K35" s="43" t="n"/>
      <c r="L35" s="42" t="n"/>
      <c r="M35" s="42" t="n"/>
      <c r="N35" s="42" t="n"/>
      <c r="O35" s="42" t="n"/>
      <c r="P35" s="42" t="n"/>
      <c r="Q35" s="43" t="n"/>
      <c r="R35" s="43" t="n"/>
      <c r="S35" s="42" t="n"/>
      <c r="T35" s="42" t="n"/>
      <c r="U35" s="42" t="n"/>
      <c r="V35" s="42" t="n"/>
      <c r="W35" s="42" t="n"/>
      <c r="X35" s="43" t="n"/>
      <c r="Y35" s="43" t="n"/>
      <c r="Z35" s="42" t="n"/>
      <c r="AA35" s="42" t="n"/>
      <c r="AB35" s="42" t="n"/>
      <c r="AC35" s="42" t="n"/>
      <c r="AD35" s="42" t="n"/>
      <c r="AE35" s="43" t="n"/>
      <c r="AF35" s="43" t="n"/>
      <c r="AG35" s="42" t="n"/>
      <c r="AH35" s="42" t="n"/>
      <c r="AI35" s="63"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2" t="n"/>
      <c r="H36" s="42" t="n"/>
      <c r="I36" s="42" t="n"/>
      <c r="J36" s="43" t="n"/>
      <c r="K36" s="43" t="n"/>
      <c r="L36" s="42" t="n"/>
      <c r="M36" s="42" t="n"/>
      <c r="N36" s="42" t="n"/>
      <c r="O36" s="42" t="n"/>
      <c r="P36" s="42" t="n"/>
      <c r="Q36" s="43" t="n"/>
      <c r="R36" s="43" t="n"/>
      <c r="S36" s="42" t="n"/>
      <c r="T36" s="42" t="n"/>
      <c r="U36" s="42" t="n"/>
      <c r="V36" s="42" t="n"/>
      <c r="W36" s="42" t="n"/>
      <c r="X36" s="43" t="n"/>
      <c r="Y36" s="43" t="n"/>
      <c r="Z36" s="42" t="n"/>
      <c r="AA36" s="42" t="n"/>
      <c r="AB36" s="42" t="n"/>
      <c r="AC36" s="42" t="n"/>
      <c r="AD36" s="42" t="n"/>
      <c r="AE36" s="43" t="n"/>
      <c r="AF36" s="43" t="n"/>
      <c r="AG36" s="42" t="n"/>
      <c r="AH36" s="42" t="n"/>
      <c r="AI36" s="63"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2" t="n"/>
      <c r="H37" s="42" t="n"/>
      <c r="I37" s="42" t="n"/>
      <c r="J37" s="43" t="n"/>
      <c r="K37" s="43" t="n"/>
      <c r="L37" s="42" t="n"/>
      <c r="M37" s="42" t="n"/>
      <c r="N37" s="42" t="n"/>
      <c r="O37" s="42" t="n"/>
      <c r="P37" s="42" t="n"/>
      <c r="Q37" s="43" t="n"/>
      <c r="R37" s="43" t="n"/>
      <c r="S37" s="42" t="n"/>
      <c r="T37" s="42" t="n"/>
      <c r="U37" s="42" t="n"/>
      <c r="V37" s="42" t="n"/>
      <c r="W37" s="42" t="n"/>
      <c r="X37" s="43" t="n"/>
      <c r="Y37" s="43" t="n"/>
      <c r="Z37" s="42" t="n"/>
      <c r="AA37" s="42" t="n"/>
      <c r="AB37" s="42" t="n"/>
      <c r="AC37" s="42" t="n"/>
      <c r="AD37" s="42" t="n"/>
      <c r="AE37" s="43" t="n"/>
      <c r="AF37" s="43" t="n"/>
      <c r="AG37" s="42" t="n"/>
      <c r="AH37" s="42" t="n"/>
      <c r="AI37" s="63"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2" t="n"/>
      <c r="H38" s="42" t="n"/>
      <c r="I38" s="42" t="n"/>
      <c r="J38" s="43" t="n"/>
      <c r="K38" s="43" t="n"/>
      <c r="L38" s="42" t="n"/>
      <c r="M38" s="42" t="n"/>
      <c r="N38" s="42" t="n"/>
      <c r="O38" s="42" t="n"/>
      <c r="P38" s="42" t="n"/>
      <c r="Q38" s="43" t="n"/>
      <c r="R38" s="43" t="n"/>
      <c r="S38" s="42" t="n"/>
      <c r="T38" s="42" t="n"/>
      <c r="U38" s="42" t="n"/>
      <c r="V38" s="42" t="n"/>
      <c r="W38" s="42" t="n"/>
      <c r="X38" s="43" t="n"/>
      <c r="Y38" s="43" t="n"/>
      <c r="Z38" s="42" t="n"/>
      <c r="AA38" s="42" t="n"/>
      <c r="AB38" s="42" t="n"/>
      <c r="AC38" s="42" t="n"/>
      <c r="AD38" s="42" t="n"/>
      <c r="AE38" s="43" t="n"/>
      <c r="AF38" s="43" t="n"/>
      <c r="AG38" s="42" t="n"/>
      <c r="AH38" s="42" t="n"/>
      <c r="AI38" s="63"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2" t="n"/>
      <c r="H39" s="42" t="n"/>
      <c r="I39" s="42" t="n"/>
      <c r="J39" s="43" t="n"/>
      <c r="K39" s="43" t="n"/>
      <c r="L39" s="42" t="n"/>
      <c r="M39" s="42" t="n"/>
      <c r="N39" s="42" t="n"/>
      <c r="O39" s="42" t="n"/>
      <c r="P39" s="42" t="n"/>
      <c r="Q39" s="43" t="n"/>
      <c r="R39" s="43" t="n"/>
      <c r="S39" s="42" t="n"/>
      <c r="T39" s="42" t="n"/>
      <c r="U39" s="42" t="n"/>
      <c r="V39" s="42" t="n"/>
      <c r="W39" s="42" t="n"/>
      <c r="X39" s="43" t="n"/>
      <c r="Y39" s="43" t="n"/>
      <c r="Z39" s="42" t="n"/>
      <c r="AA39" s="42" t="n"/>
      <c r="AB39" s="42" t="n"/>
      <c r="AC39" s="42" t="n"/>
      <c r="AD39" s="42" t="n"/>
      <c r="AE39" s="43" t="n"/>
      <c r="AF39" s="43" t="n"/>
      <c r="AG39" s="42" t="n"/>
      <c r="AH39" s="42" t="n"/>
      <c r="AI39" s="63"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2" t="n"/>
      <c r="H40" s="42" t="n"/>
      <c r="I40" s="42" t="n"/>
      <c r="J40" s="43" t="n"/>
      <c r="K40" s="43" t="n"/>
      <c r="L40" s="42" t="n"/>
      <c r="M40" s="42" t="n"/>
      <c r="N40" s="42" t="n"/>
      <c r="O40" s="42" t="n"/>
      <c r="P40" s="42" t="n"/>
      <c r="Q40" s="43" t="n"/>
      <c r="R40" s="43" t="n"/>
      <c r="S40" s="42" t="n"/>
      <c r="T40" s="42" t="n"/>
      <c r="U40" s="42" t="n"/>
      <c r="V40" s="42" t="n"/>
      <c r="W40" s="42" t="n"/>
      <c r="X40" s="43" t="n"/>
      <c r="Y40" s="43" t="n"/>
      <c r="Z40" s="42" t="n"/>
      <c r="AA40" s="42" t="n"/>
      <c r="AB40" s="42" t="n"/>
      <c r="AC40" s="42" t="n"/>
      <c r="AD40" s="42" t="n"/>
      <c r="AE40" s="43" t="n"/>
      <c r="AF40" s="43" t="n"/>
      <c r="AG40" s="42" t="n"/>
      <c r="AH40" s="42" t="n"/>
      <c r="AI40" s="63"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2" t="n"/>
      <c r="H41" s="42" t="n"/>
      <c r="I41" s="42" t="n"/>
      <c r="J41" s="43" t="n"/>
      <c r="K41" s="43" t="n"/>
      <c r="L41" s="42" t="n"/>
      <c r="M41" s="42" t="n"/>
      <c r="N41" s="42" t="n"/>
      <c r="O41" s="42" t="n"/>
      <c r="P41" s="42" t="n"/>
      <c r="Q41" s="43" t="n"/>
      <c r="R41" s="43" t="n"/>
      <c r="S41" s="42" t="n"/>
      <c r="T41" s="42" t="n"/>
      <c r="U41" s="42" t="n"/>
      <c r="V41" s="42" t="n"/>
      <c r="W41" s="42" t="n"/>
      <c r="X41" s="43" t="n"/>
      <c r="Y41" s="43" t="n"/>
      <c r="Z41" s="42" t="n"/>
      <c r="AA41" s="42" t="n"/>
      <c r="AB41" s="42" t="n"/>
      <c r="AC41" s="42" t="n"/>
      <c r="AD41" s="42" t="n"/>
      <c r="AE41" s="43" t="n"/>
      <c r="AF41" s="43" t="n"/>
      <c r="AG41" s="42" t="n"/>
      <c r="AH41" s="42" t="n"/>
      <c r="AI41" s="63"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2" t="n"/>
      <c r="H42" s="42" t="n"/>
      <c r="I42" s="42" t="n"/>
      <c r="J42" s="43" t="n"/>
      <c r="K42" s="43" t="n"/>
      <c r="L42" s="42" t="n"/>
      <c r="M42" s="42" t="n"/>
      <c r="N42" s="42" t="n"/>
      <c r="O42" s="42" t="n"/>
      <c r="P42" s="42" t="n"/>
      <c r="Q42" s="43" t="n"/>
      <c r="R42" s="43" t="n"/>
      <c r="S42" s="42" t="n"/>
      <c r="T42" s="42" t="n"/>
      <c r="U42" s="42" t="n"/>
      <c r="V42" s="42" t="n"/>
      <c r="W42" s="42" t="n"/>
      <c r="X42" s="43" t="n"/>
      <c r="Y42" s="43" t="n"/>
      <c r="Z42" s="42" t="n"/>
      <c r="AA42" s="42" t="n"/>
      <c r="AB42" s="42" t="n"/>
      <c r="AC42" s="42" t="n"/>
      <c r="AD42" s="42" t="n"/>
      <c r="AE42" s="43" t="n"/>
      <c r="AF42" s="43" t="n"/>
      <c r="AG42" s="42" t="n"/>
      <c r="AH42" s="42" t="n"/>
      <c r="AI42" s="63"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2" t="n"/>
      <c r="H43" s="42" t="n"/>
      <c r="I43" s="42" t="n"/>
      <c r="J43" s="43" t="n"/>
      <c r="K43" s="43" t="n"/>
      <c r="L43" s="42" t="n"/>
      <c r="M43" s="42" t="n"/>
      <c r="N43" s="42" t="n"/>
      <c r="O43" s="42" t="n"/>
      <c r="P43" s="42" t="n"/>
      <c r="Q43" s="43" t="n"/>
      <c r="R43" s="43" t="n"/>
      <c r="S43" s="42" t="n"/>
      <c r="T43" s="42" t="n"/>
      <c r="U43" s="42" t="n"/>
      <c r="V43" s="42" t="n"/>
      <c r="W43" s="42" t="n"/>
      <c r="X43" s="43" t="n"/>
      <c r="Y43" s="43" t="n"/>
      <c r="Z43" s="42" t="n"/>
      <c r="AA43" s="42" t="n"/>
      <c r="AB43" s="42" t="n"/>
      <c r="AC43" s="42" t="n"/>
      <c r="AD43" s="42" t="n"/>
      <c r="AE43" s="43" t="n"/>
      <c r="AF43" s="43" t="n"/>
      <c r="AG43" s="42" t="n"/>
      <c r="AH43" s="42" t="n"/>
      <c r="AI43" s="63"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2" t="n"/>
      <c r="H44" s="42" t="n"/>
      <c r="I44" s="42" t="n"/>
      <c r="J44" s="43" t="n"/>
      <c r="K44" s="43" t="n"/>
      <c r="L44" s="42" t="n"/>
      <c r="M44" s="42" t="n"/>
      <c r="N44" s="42" t="n"/>
      <c r="O44" s="42" t="n"/>
      <c r="P44" s="42" t="n"/>
      <c r="Q44" s="43" t="n"/>
      <c r="R44" s="43" t="n"/>
      <c r="S44" s="42" t="n"/>
      <c r="T44" s="42" t="n"/>
      <c r="U44" s="42" t="n"/>
      <c r="V44" s="42" t="n"/>
      <c r="W44" s="42" t="n"/>
      <c r="X44" s="43" t="n"/>
      <c r="Y44" s="43" t="n"/>
      <c r="Z44" s="42" t="n"/>
      <c r="AA44" s="42" t="n"/>
      <c r="AB44" s="42" t="n"/>
      <c r="AC44" s="42" t="n"/>
      <c r="AD44" s="42" t="n"/>
      <c r="AE44" s="43" t="n"/>
      <c r="AF44" s="43" t="n"/>
      <c r="AG44" s="42" t="n"/>
      <c r="AH44" s="42" t="n"/>
      <c r="AI44" s="63"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2" t="n"/>
      <c r="H45" s="42" t="n"/>
      <c r="I45" s="42" t="n"/>
      <c r="J45" s="43" t="n"/>
      <c r="K45" s="43" t="n"/>
      <c r="L45" s="42" t="n"/>
      <c r="M45" s="42" t="n"/>
      <c r="N45" s="42" t="n"/>
      <c r="O45" s="42" t="n"/>
      <c r="P45" s="42" t="n"/>
      <c r="Q45" s="43" t="n"/>
      <c r="R45" s="43" t="n"/>
      <c r="S45" s="42" t="n"/>
      <c r="T45" s="42" t="n"/>
      <c r="U45" s="42" t="n"/>
      <c r="V45" s="42" t="n"/>
      <c r="W45" s="42" t="n"/>
      <c r="X45" s="43" t="n"/>
      <c r="Y45" s="43" t="n"/>
      <c r="Z45" s="42" t="n"/>
      <c r="AA45" s="42" t="n"/>
      <c r="AB45" s="42" t="n"/>
      <c r="AC45" s="42" t="n"/>
      <c r="AD45" s="42" t="n"/>
      <c r="AE45" s="43" t="n"/>
      <c r="AF45" s="43" t="n"/>
      <c r="AG45" s="42" t="n"/>
      <c r="AH45" s="42" t="n"/>
      <c r="AI45" s="63"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2" t="n"/>
      <c r="H46" s="42" t="n"/>
      <c r="I46" s="42" t="n"/>
      <c r="J46" s="43" t="n"/>
      <c r="K46" s="43" t="n"/>
      <c r="L46" s="42" t="n"/>
      <c r="M46" s="42" t="n"/>
      <c r="N46" s="42" t="n"/>
      <c r="O46" s="42" t="n"/>
      <c r="P46" s="42" t="n"/>
      <c r="Q46" s="43" t="n"/>
      <c r="R46" s="43" t="n"/>
      <c r="S46" s="42" t="n"/>
      <c r="T46" s="42" t="n"/>
      <c r="U46" s="42" t="n"/>
      <c r="V46" s="42" t="n"/>
      <c r="W46" s="42" t="n"/>
      <c r="X46" s="43" t="n"/>
      <c r="Y46" s="43" t="n"/>
      <c r="Z46" s="42" t="n"/>
      <c r="AA46" s="42" t="n"/>
      <c r="AB46" s="42" t="n"/>
      <c r="AC46" s="42" t="n"/>
      <c r="AD46" s="42" t="n"/>
      <c r="AE46" s="43" t="n"/>
      <c r="AF46" s="43" t="n"/>
      <c r="AG46" s="42" t="n"/>
      <c r="AH46" s="42" t="n"/>
      <c r="AI46" s="63"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2" t="n"/>
      <c r="H47" s="42" t="n"/>
      <c r="I47" s="42" t="n"/>
      <c r="J47" s="43" t="n"/>
      <c r="K47" s="43" t="n"/>
      <c r="L47" s="42" t="n"/>
      <c r="M47" s="42" t="n"/>
      <c r="N47" s="42" t="n"/>
      <c r="O47" s="42" t="n"/>
      <c r="P47" s="42" t="n"/>
      <c r="Q47" s="43" t="n"/>
      <c r="R47" s="43" t="n"/>
      <c r="S47" s="42" t="n"/>
      <c r="T47" s="42" t="n"/>
      <c r="U47" s="42" t="n"/>
      <c r="V47" s="42" t="n"/>
      <c r="W47" s="42" t="n"/>
      <c r="X47" s="43" t="n"/>
      <c r="Y47" s="43" t="n"/>
      <c r="Z47" s="42" t="n"/>
      <c r="AA47" s="42" t="n"/>
      <c r="AB47" s="42" t="n"/>
      <c r="AC47" s="42" t="n"/>
      <c r="AD47" s="42" t="n"/>
      <c r="AE47" s="43" t="n"/>
      <c r="AF47" s="43" t="n"/>
      <c r="AG47" s="42" t="n"/>
      <c r="AH47" s="42" t="n"/>
      <c r="AI47" s="63"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2" t="n"/>
      <c r="H48" s="42" t="n"/>
      <c r="I48" s="42" t="n"/>
      <c r="J48" s="43" t="n"/>
      <c r="K48" s="43" t="n"/>
      <c r="L48" s="42" t="n"/>
      <c r="M48" s="42" t="n"/>
      <c r="N48" s="42" t="n"/>
      <c r="O48" s="42" t="n"/>
      <c r="P48" s="42" t="n"/>
      <c r="Q48" s="43" t="n"/>
      <c r="R48" s="43" t="n"/>
      <c r="S48" s="42" t="n"/>
      <c r="T48" s="42" t="n"/>
      <c r="U48" s="42" t="n"/>
      <c r="V48" s="42" t="n"/>
      <c r="W48" s="42" t="n"/>
      <c r="X48" s="43" t="n"/>
      <c r="Y48" s="43" t="n"/>
      <c r="Z48" s="42" t="n"/>
      <c r="AA48" s="42" t="n"/>
      <c r="AB48" s="42" t="n"/>
      <c r="AC48" s="42" t="n"/>
      <c r="AD48" s="42" t="n"/>
      <c r="AE48" s="43" t="n"/>
      <c r="AF48" s="43" t="n"/>
      <c r="AG48" s="42" t="n"/>
      <c r="AH48" s="42" t="n"/>
      <c r="AI48" s="63"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2" t="n"/>
      <c r="H49" s="42" t="n"/>
      <c r="I49" s="42" t="n"/>
      <c r="J49" s="43" t="n"/>
      <c r="K49" s="43" t="n"/>
      <c r="L49" s="42" t="n"/>
      <c r="M49" s="42" t="n"/>
      <c r="N49" s="42" t="n"/>
      <c r="O49" s="42" t="n"/>
      <c r="P49" s="42" t="n"/>
      <c r="Q49" s="43" t="n"/>
      <c r="R49" s="43" t="n"/>
      <c r="S49" s="42" t="n"/>
      <c r="T49" s="42" t="n"/>
      <c r="U49" s="42" t="n"/>
      <c r="V49" s="42" t="n"/>
      <c r="W49" s="42" t="n"/>
      <c r="X49" s="43" t="n"/>
      <c r="Y49" s="43" t="n"/>
      <c r="Z49" s="42" t="n"/>
      <c r="AA49" s="42" t="n"/>
      <c r="AB49" s="42" t="n"/>
      <c r="AC49" s="42" t="n"/>
      <c r="AD49" s="42" t="n"/>
      <c r="AE49" s="43" t="n"/>
      <c r="AF49" s="43" t="n"/>
      <c r="AG49" s="42" t="n"/>
      <c r="AH49" s="42" t="n"/>
      <c r="AI49" s="63"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2" t="n"/>
      <c r="H50" s="42" t="n"/>
      <c r="I50" s="42" t="n"/>
      <c r="J50" s="43" t="n"/>
      <c r="K50" s="43" t="n"/>
      <c r="L50" s="42" t="n"/>
      <c r="M50" s="42" t="n"/>
      <c r="N50" s="42" t="n"/>
      <c r="O50" s="42" t="n"/>
      <c r="P50" s="42" t="n"/>
      <c r="Q50" s="43" t="n"/>
      <c r="R50" s="43" t="n"/>
      <c r="S50" s="42" t="n"/>
      <c r="T50" s="42" t="n"/>
      <c r="U50" s="42" t="n"/>
      <c r="V50" s="42" t="n"/>
      <c r="W50" s="42" t="n"/>
      <c r="X50" s="43" t="n"/>
      <c r="Y50" s="43" t="n"/>
      <c r="Z50" s="42" t="n"/>
      <c r="AA50" s="42" t="n"/>
      <c r="AB50" s="42" t="n"/>
      <c r="AC50" s="42" t="n"/>
      <c r="AD50" s="42" t="n"/>
      <c r="AE50" s="43" t="n"/>
      <c r="AF50" s="43" t="n"/>
      <c r="AG50" s="42" t="n"/>
      <c r="AH50" s="42" t="n"/>
      <c r="AI50" s="63"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2" t="n"/>
      <c r="H51" s="42" t="n"/>
      <c r="I51" s="42" t="n"/>
      <c r="J51" s="43" t="n"/>
      <c r="K51" s="43" t="n"/>
      <c r="L51" s="42" t="n"/>
      <c r="M51" s="42" t="n"/>
      <c r="N51" s="42" t="n"/>
      <c r="O51" s="42" t="n"/>
      <c r="P51" s="42" t="n"/>
      <c r="Q51" s="43" t="n"/>
      <c r="R51" s="43" t="n"/>
      <c r="S51" s="42" t="n"/>
      <c r="T51" s="42" t="n"/>
      <c r="U51" s="42" t="n"/>
      <c r="V51" s="42" t="n"/>
      <c r="W51" s="42" t="n"/>
      <c r="X51" s="43" t="n"/>
      <c r="Y51" s="43" t="n"/>
      <c r="Z51" s="42" t="n"/>
      <c r="AA51" s="42" t="n"/>
      <c r="AB51" s="42" t="n"/>
      <c r="AC51" s="42" t="n"/>
      <c r="AD51" s="42" t="n"/>
      <c r="AE51" s="43" t="n"/>
      <c r="AF51" s="43" t="n"/>
      <c r="AG51" s="42" t="n"/>
      <c r="AH51" s="42" t="n"/>
      <c r="AI51" s="63"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2" t="n"/>
      <c r="H52" s="42" t="n"/>
      <c r="I52" s="42" t="n"/>
      <c r="J52" s="43" t="n"/>
      <c r="K52" s="43" t="n"/>
      <c r="L52" s="42" t="n"/>
      <c r="M52" s="42" t="n"/>
      <c r="N52" s="42" t="n"/>
      <c r="O52" s="42" t="n"/>
      <c r="P52" s="42" t="n"/>
      <c r="Q52" s="43" t="n"/>
      <c r="R52" s="43" t="n"/>
      <c r="S52" s="42" t="n"/>
      <c r="T52" s="42" t="n"/>
      <c r="U52" s="42" t="n"/>
      <c r="V52" s="42" t="n"/>
      <c r="W52" s="42" t="n"/>
      <c r="X52" s="43" t="n"/>
      <c r="Y52" s="43" t="n"/>
      <c r="Z52" s="42" t="n"/>
      <c r="AA52" s="42" t="n"/>
      <c r="AB52" s="42" t="n"/>
      <c r="AC52" s="42" t="n"/>
      <c r="AD52" s="42" t="n"/>
      <c r="AE52" s="43" t="n"/>
      <c r="AF52" s="43" t="n"/>
      <c r="AG52" s="42" t="n"/>
      <c r="AH52" s="42" t="n"/>
      <c r="AI52" s="63"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2" t="n"/>
      <c r="H53" s="42" t="n"/>
      <c r="I53" s="42" t="n"/>
      <c r="J53" s="43" t="n"/>
      <c r="K53" s="43" t="n"/>
      <c r="L53" s="42" t="n"/>
      <c r="M53" s="42" t="n"/>
      <c r="N53" s="42" t="n"/>
      <c r="O53" s="42" t="n"/>
      <c r="P53" s="42" t="n"/>
      <c r="Q53" s="43" t="n"/>
      <c r="R53" s="43" t="n"/>
      <c r="S53" s="42" t="n"/>
      <c r="T53" s="42" t="n"/>
      <c r="U53" s="42" t="n"/>
      <c r="V53" s="42" t="n"/>
      <c r="W53" s="42" t="n"/>
      <c r="X53" s="43" t="n"/>
      <c r="Y53" s="43" t="n"/>
      <c r="Z53" s="42" t="n"/>
      <c r="AA53" s="42" t="n"/>
      <c r="AB53" s="42" t="n"/>
      <c r="AC53" s="42" t="n"/>
      <c r="AD53" s="42" t="n"/>
      <c r="AE53" s="43" t="n"/>
      <c r="AF53" s="43" t="n"/>
      <c r="AG53" s="42" t="n"/>
      <c r="AH53" s="42" t="n"/>
      <c r="AI53" s="63"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2" t="n"/>
      <c r="H54" s="42" t="n"/>
      <c r="I54" s="42" t="n"/>
      <c r="J54" s="43" t="n"/>
      <c r="K54" s="43" t="n"/>
      <c r="L54" s="42" t="n"/>
      <c r="M54" s="42" t="n"/>
      <c r="N54" s="42" t="n"/>
      <c r="O54" s="42" t="n"/>
      <c r="P54" s="42" t="n"/>
      <c r="Q54" s="43" t="n"/>
      <c r="R54" s="43" t="n"/>
      <c r="S54" s="42" t="n"/>
      <c r="T54" s="42" t="n"/>
      <c r="U54" s="42" t="n"/>
      <c r="V54" s="42" t="n"/>
      <c r="W54" s="42" t="n"/>
      <c r="X54" s="43" t="n"/>
      <c r="Y54" s="43" t="n"/>
      <c r="Z54" s="42" t="n"/>
      <c r="AA54" s="42" t="n"/>
      <c r="AB54" s="42" t="n"/>
      <c r="AC54" s="42" t="n"/>
      <c r="AD54" s="42" t="n"/>
      <c r="AE54" s="43" t="n"/>
      <c r="AF54" s="43" t="n"/>
      <c r="AG54" s="42" t="n"/>
      <c r="AH54" s="42" t="n"/>
      <c r="AI54" s="63"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2" t="n"/>
      <c r="H55" s="42" t="n"/>
      <c r="I55" s="42" t="n"/>
      <c r="J55" s="43" t="n"/>
      <c r="K55" s="43" t="n"/>
      <c r="L55" s="42" t="n"/>
      <c r="M55" s="42" t="n"/>
      <c r="N55" s="42" t="n"/>
      <c r="O55" s="42" t="n"/>
      <c r="P55" s="42" t="n"/>
      <c r="Q55" s="43" t="n"/>
      <c r="R55" s="43" t="n"/>
      <c r="S55" s="42" t="n"/>
      <c r="T55" s="42" t="n"/>
      <c r="U55" s="42" t="n"/>
      <c r="V55" s="42" t="n"/>
      <c r="W55" s="42" t="n"/>
      <c r="X55" s="43" t="n"/>
      <c r="Y55" s="43" t="n"/>
      <c r="Z55" s="42" t="n"/>
      <c r="AA55" s="42" t="n"/>
      <c r="AB55" s="42" t="n"/>
      <c r="AC55" s="42" t="n"/>
      <c r="AD55" s="42" t="n"/>
      <c r="AE55" s="43" t="n"/>
      <c r="AF55" s="43" t="n"/>
      <c r="AG55" s="42" t="n"/>
      <c r="AH55" s="42" t="n"/>
      <c r="AI55" s="63"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2" t="n"/>
      <c r="H56" s="42" t="n"/>
      <c r="I56" s="42" t="n"/>
      <c r="J56" s="43" t="n"/>
      <c r="K56" s="43" t="n"/>
      <c r="L56" s="42" t="n"/>
      <c r="M56" s="42" t="n"/>
      <c r="N56" s="42" t="n"/>
      <c r="O56" s="42" t="n"/>
      <c r="P56" s="42" t="n"/>
      <c r="Q56" s="43" t="n"/>
      <c r="R56" s="43" t="n"/>
      <c r="S56" s="42" t="n"/>
      <c r="T56" s="42" t="n"/>
      <c r="U56" s="42" t="n"/>
      <c r="V56" s="42" t="n"/>
      <c r="W56" s="42" t="n"/>
      <c r="X56" s="43" t="n"/>
      <c r="Y56" s="43" t="n"/>
      <c r="Z56" s="42" t="n"/>
      <c r="AA56" s="42" t="n"/>
      <c r="AB56" s="42" t="n"/>
      <c r="AC56" s="42" t="n"/>
      <c r="AD56" s="42" t="n"/>
      <c r="AE56" s="43" t="n"/>
      <c r="AF56" s="43" t="n"/>
      <c r="AG56" s="42" t="n"/>
      <c r="AH56" s="42" t="n"/>
      <c r="AI56" s="63"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2" t="n"/>
      <c r="H57" s="42" t="n"/>
      <c r="I57" s="42" t="n"/>
      <c r="J57" s="43" t="n"/>
      <c r="K57" s="43" t="n"/>
      <c r="L57" s="42" t="n"/>
      <c r="M57" s="42" t="n"/>
      <c r="N57" s="42" t="n"/>
      <c r="O57" s="42" t="n"/>
      <c r="P57" s="42" t="n"/>
      <c r="Q57" s="43" t="n"/>
      <c r="R57" s="43" t="n"/>
      <c r="S57" s="42" t="n"/>
      <c r="T57" s="42" t="n"/>
      <c r="U57" s="42" t="n"/>
      <c r="V57" s="42" t="n"/>
      <c r="W57" s="42" t="n"/>
      <c r="X57" s="43" t="n"/>
      <c r="Y57" s="43" t="n"/>
      <c r="Z57" s="42" t="n"/>
      <c r="AA57" s="42" t="n"/>
      <c r="AB57" s="42" t="n"/>
      <c r="AC57" s="42" t="n"/>
      <c r="AD57" s="42" t="n"/>
      <c r="AE57" s="43" t="n"/>
      <c r="AF57" s="43" t="n"/>
      <c r="AG57" s="42" t="n"/>
      <c r="AH57" s="42" t="n"/>
      <c r="AI57" s="63"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2" t="n"/>
      <c r="H58" s="42" t="n"/>
      <c r="I58" s="42" t="n"/>
      <c r="J58" s="43" t="n"/>
      <c r="K58" s="43" t="n"/>
      <c r="L58" s="42" t="n"/>
      <c r="M58" s="42" t="n"/>
      <c r="N58" s="42" t="n"/>
      <c r="O58" s="42" t="n"/>
      <c r="P58" s="42" t="n"/>
      <c r="Q58" s="43" t="n"/>
      <c r="R58" s="43" t="n"/>
      <c r="S58" s="42" t="n"/>
      <c r="T58" s="42" t="n"/>
      <c r="U58" s="42" t="n"/>
      <c r="V58" s="42" t="n"/>
      <c r="W58" s="42" t="n"/>
      <c r="X58" s="43" t="n"/>
      <c r="Y58" s="43" t="n"/>
      <c r="Z58" s="42" t="n"/>
      <c r="AA58" s="42" t="n"/>
      <c r="AB58" s="42" t="n"/>
      <c r="AC58" s="42" t="n"/>
      <c r="AD58" s="42" t="n"/>
      <c r="AE58" s="43" t="n"/>
      <c r="AF58" s="43" t="n"/>
      <c r="AG58" s="42" t="n"/>
      <c r="AH58" s="42" t="n"/>
      <c r="AI58" s="63"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2" t="n"/>
      <c r="H59" s="42" t="n"/>
      <c r="I59" s="42" t="n"/>
      <c r="J59" s="43" t="n"/>
      <c r="K59" s="43" t="n"/>
      <c r="L59" s="42" t="n"/>
      <c r="M59" s="42" t="n"/>
      <c r="N59" s="42" t="n"/>
      <c r="O59" s="42" t="n"/>
      <c r="P59" s="42" t="n"/>
      <c r="Q59" s="43" t="n"/>
      <c r="R59" s="43" t="n"/>
      <c r="S59" s="42" t="n"/>
      <c r="T59" s="42" t="n"/>
      <c r="U59" s="42" t="n"/>
      <c r="V59" s="42" t="n"/>
      <c r="W59" s="42" t="n"/>
      <c r="X59" s="43" t="n"/>
      <c r="Y59" s="43" t="n"/>
      <c r="Z59" s="42" t="n"/>
      <c r="AA59" s="42" t="n"/>
      <c r="AB59" s="42" t="n"/>
      <c r="AC59" s="42" t="n"/>
      <c r="AD59" s="42" t="n"/>
      <c r="AE59" s="43" t="n"/>
      <c r="AF59" s="43" t="n"/>
      <c r="AG59" s="42" t="n"/>
      <c r="AH59" s="42" t="n"/>
      <c r="AI59" s="63"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2" t="n"/>
      <c r="H60" s="42" t="n"/>
      <c r="I60" s="42" t="n"/>
      <c r="J60" s="43" t="n"/>
      <c r="K60" s="43" t="n"/>
      <c r="L60" s="42" t="n"/>
      <c r="M60" s="42" t="n"/>
      <c r="N60" s="42" t="n"/>
      <c r="O60" s="42" t="n"/>
      <c r="P60" s="42" t="n"/>
      <c r="Q60" s="43" t="n"/>
      <c r="R60" s="43" t="n"/>
      <c r="S60" s="42" t="n"/>
      <c r="T60" s="42" t="n"/>
      <c r="U60" s="42" t="n"/>
      <c r="V60" s="42" t="n"/>
      <c r="W60" s="42" t="n"/>
      <c r="X60" s="43" t="n"/>
      <c r="Y60" s="43" t="n"/>
      <c r="Z60" s="42" t="n"/>
      <c r="AA60" s="42" t="n"/>
      <c r="AB60" s="42" t="n"/>
      <c r="AC60" s="42" t="n"/>
      <c r="AD60" s="42" t="n"/>
      <c r="AE60" s="43" t="n"/>
      <c r="AF60" s="43" t="n"/>
      <c r="AG60" s="42" t="n"/>
      <c r="AH60" s="42" t="n"/>
      <c r="AI60" s="63"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2" t="n"/>
      <c r="H61" s="42" t="n"/>
      <c r="I61" s="42" t="n"/>
      <c r="J61" s="43" t="n"/>
      <c r="K61" s="43" t="n"/>
      <c r="L61" s="42" t="n"/>
      <c r="M61" s="42" t="n"/>
      <c r="N61" s="42" t="n"/>
      <c r="O61" s="42" t="n"/>
      <c r="P61" s="42" t="n"/>
      <c r="Q61" s="43" t="n"/>
      <c r="R61" s="43" t="n"/>
      <c r="S61" s="42" t="n"/>
      <c r="T61" s="42" t="n"/>
      <c r="U61" s="42" t="n"/>
      <c r="V61" s="42" t="n"/>
      <c r="W61" s="42" t="n"/>
      <c r="X61" s="43" t="n"/>
      <c r="Y61" s="43" t="n"/>
      <c r="Z61" s="42" t="n"/>
      <c r="AA61" s="42" t="n"/>
      <c r="AB61" s="42" t="n"/>
      <c r="AC61" s="42" t="n"/>
      <c r="AD61" s="42" t="n"/>
      <c r="AE61" s="43" t="n"/>
      <c r="AF61" s="43" t="n"/>
      <c r="AG61" s="42" t="n"/>
      <c r="AH61" s="42" t="n"/>
      <c r="AI61" s="63"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2" t="n"/>
      <c r="H62" s="42" t="n"/>
      <c r="I62" s="42" t="n"/>
      <c r="J62" s="43" t="n"/>
      <c r="K62" s="43" t="n"/>
      <c r="L62" s="42" t="n"/>
      <c r="M62" s="42" t="n"/>
      <c r="N62" s="42" t="n"/>
      <c r="O62" s="42" t="n"/>
      <c r="P62" s="42" t="n"/>
      <c r="Q62" s="43" t="n"/>
      <c r="R62" s="43" t="n"/>
      <c r="S62" s="42" t="n"/>
      <c r="T62" s="42" t="n"/>
      <c r="U62" s="42" t="n"/>
      <c r="V62" s="42" t="n"/>
      <c r="W62" s="42" t="n"/>
      <c r="X62" s="43" t="n"/>
      <c r="Y62" s="43" t="n"/>
      <c r="Z62" s="42" t="n"/>
      <c r="AA62" s="42" t="n"/>
      <c r="AB62" s="42" t="n"/>
      <c r="AC62" s="42" t="n"/>
      <c r="AD62" s="42" t="n"/>
      <c r="AE62" s="43" t="n"/>
      <c r="AF62" s="43" t="n"/>
      <c r="AG62" s="42" t="n"/>
      <c r="AH62" s="42" t="n"/>
      <c r="AI62" s="63"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2" t="n"/>
      <c r="H63" s="42" t="n"/>
      <c r="I63" s="42" t="n"/>
      <c r="J63" s="43" t="n"/>
      <c r="K63" s="43" t="n"/>
      <c r="L63" s="42" t="n"/>
      <c r="M63" s="42" t="n"/>
      <c r="N63" s="42" t="n"/>
      <c r="O63" s="42" t="n"/>
      <c r="P63" s="42" t="n"/>
      <c r="Q63" s="43" t="n"/>
      <c r="R63" s="43" t="n"/>
      <c r="S63" s="42" t="n"/>
      <c r="T63" s="42" t="n"/>
      <c r="U63" s="42" t="n"/>
      <c r="V63" s="42" t="n"/>
      <c r="W63" s="42" t="n"/>
      <c r="X63" s="43" t="n"/>
      <c r="Y63" s="43" t="n"/>
      <c r="Z63" s="42" t="n"/>
      <c r="AA63" s="42" t="n"/>
      <c r="AB63" s="42" t="n"/>
      <c r="AC63" s="42" t="n"/>
      <c r="AD63" s="42" t="n"/>
      <c r="AE63" s="43" t="n"/>
      <c r="AF63" s="43" t="n"/>
      <c r="AG63" s="42" t="n"/>
      <c r="AH63" s="42" t="n"/>
      <c r="AI63" s="63"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2" t="n"/>
      <c r="H64" s="42" t="n"/>
      <c r="I64" s="42" t="n"/>
      <c r="J64" s="43" t="n"/>
      <c r="K64" s="43" t="n"/>
      <c r="L64" s="42" t="n"/>
      <c r="M64" s="42" t="n"/>
      <c r="N64" s="42" t="n"/>
      <c r="O64" s="42" t="n"/>
      <c r="P64" s="42" t="n"/>
      <c r="Q64" s="43" t="n"/>
      <c r="R64" s="43" t="n"/>
      <c r="S64" s="42" t="n"/>
      <c r="T64" s="42" t="n"/>
      <c r="U64" s="42" t="n"/>
      <c r="V64" s="42" t="n"/>
      <c r="W64" s="42" t="n"/>
      <c r="X64" s="43" t="n"/>
      <c r="Y64" s="43" t="n"/>
      <c r="Z64" s="42" t="n"/>
      <c r="AA64" s="42" t="n"/>
      <c r="AB64" s="42" t="n"/>
      <c r="AC64" s="42" t="n"/>
      <c r="AD64" s="42" t="n"/>
      <c r="AE64" s="43" t="n"/>
      <c r="AF64" s="43" t="n"/>
      <c r="AG64" s="42" t="n"/>
      <c r="AH64" s="42" t="n"/>
      <c r="AI64" s="63"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2" t="n"/>
      <c r="H65" s="42" t="n"/>
      <c r="I65" s="42" t="n"/>
      <c r="J65" s="43" t="n"/>
      <c r="K65" s="43" t="n"/>
      <c r="L65" s="42" t="n"/>
      <c r="M65" s="42" t="n"/>
      <c r="N65" s="42" t="n"/>
      <c r="O65" s="42" t="n"/>
      <c r="P65" s="42" t="n"/>
      <c r="Q65" s="43" t="n"/>
      <c r="R65" s="43" t="n"/>
      <c r="S65" s="42" t="n"/>
      <c r="T65" s="42" t="n"/>
      <c r="U65" s="42" t="n"/>
      <c r="V65" s="42" t="n"/>
      <c r="W65" s="42" t="n"/>
      <c r="X65" s="43" t="n"/>
      <c r="Y65" s="43" t="n"/>
      <c r="Z65" s="42" t="n"/>
      <c r="AA65" s="42" t="n"/>
      <c r="AB65" s="42" t="n"/>
      <c r="AC65" s="42" t="n"/>
      <c r="AD65" s="42" t="n"/>
      <c r="AE65" s="43" t="n"/>
      <c r="AF65" s="43" t="n"/>
      <c r="AG65" s="42" t="n"/>
      <c r="AH65" s="42" t="n"/>
      <c r="AI65" s="63"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2" t="n"/>
      <c r="H66" s="42" t="n"/>
      <c r="I66" s="42" t="n"/>
      <c r="J66" s="43" t="n"/>
      <c r="K66" s="43" t="n"/>
      <c r="L66" s="42" t="n"/>
      <c r="M66" s="42" t="n"/>
      <c r="N66" s="42" t="n"/>
      <c r="O66" s="42" t="n"/>
      <c r="P66" s="42" t="n"/>
      <c r="Q66" s="43" t="n"/>
      <c r="R66" s="43" t="n"/>
      <c r="S66" s="42" t="n"/>
      <c r="T66" s="42" t="n"/>
      <c r="U66" s="42" t="n"/>
      <c r="V66" s="42" t="n"/>
      <c r="W66" s="42" t="n"/>
      <c r="X66" s="43" t="n"/>
      <c r="Y66" s="43" t="n"/>
      <c r="Z66" s="42" t="n"/>
      <c r="AA66" s="42" t="n"/>
      <c r="AB66" s="42" t="n"/>
      <c r="AC66" s="42" t="n"/>
      <c r="AD66" s="42" t="n"/>
      <c r="AE66" s="43" t="n"/>
      <c r="AF66" s="43" t="n"/>
      <c r="AG66" s="42" t="n"/>
      <c r="AH66" s="42" t="n"/>
      <c r="AI66" s="63"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13.xml><?xml version="1.0" encoding="utf-8"?>
<worksheet xmlns="http://schemas.openxmlformats.org/spreadsheetml/2006/main">
  <sheetPr>
    <tabColor rgb="0024476E"/>
    <outlinePr summaryBelow="1" summaryRight="1"/>
    <pageSetUpPr fitToPage="1"/>
  </sheetPr>
  <dimension ref="A1:BD71"/>
  <sheetViews>
    <sheetView showGridLines="0" rightToLeft="1" zoomScale="85" workbookViewId="0">
      <pane xSplit="4" ySplit="7" topLeftCell="E8" activePane="bottomRight" state="frozen"/>
      <selection pane="topRight"/>
      <selection pane="bottomLeft"/>
      <selection pane="bottomRight" activeCell="A1" sqref="A1"/>
    </sheetView>
  </sheetViews>
  <sheetFormatPr baseColWidth="8" defaultRowHeight="15"/>
  <cols>
    <col width="4.5" customWidth="1" min="1" max="1"/>
    <col width="7.5" customWidth="1" min="2" max="2"/>
    <col width="29" customWidth="1" min="3" max="3"/>
    <col width="10"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3.9" customWidth="1" min="35" max="35"/>
    <col width="7" customWidth="1" min="36" max="36"/>
    <col width="6.5" customWidth="1" min="37" max="37"/>
    <col width="6.5" customWidth="1" min="38" max="38"/>
    <col width="7" customWidth="1" min="39" max="39"/>
    <col width="7" customWidth="1" min="40" max="40"/>
    <col width="6.5" customWidth="1" min="41" max="41"/>
    <col width="7.5" customWidth="1" min="42" max="42"/>
    <col width="8.5" customWidth="1" min="43" max="43"/>
    <col width="9" customWidth="1" min="44" max="44"/>
    <col width="8" customWidth="1" min="45" max="45"/>
    <col width="9" customWidth="1" min="46" max="46"/>
    <col width="10" customWidth="1" min="47" max="47"/>
    <col width="8.5" customWidth="1" min="48" max="48"/>
    <col width="10" customWidth="1" min="49" max="49"/>
    <col width="9" customWidth="1" min="50" max="50"/>
    <col width="10" customWidth="1" min="51" max="51"/>
    <col width="7.5" customWidth="1" min="52" max="52"/>
    <col width="9.5" customWidth="1" min="53" max="53"/>
    <col width="10" customWidth="1" min="54" max="54"/>
    <col width="9.5" customWidth="1" min="55" max="55"/>
    <col width="11.5" customWidth="1" min="56" max="56"/>
  </cols>
  <sheetData>
    <row r="1" ht="38" customHeight="1">
      <c r="A1" s="21" t="inlineStr">
        <is>
          <t>مسير رواتب شهر ديسمبر 2026  —  شركة أرمسترونج  |  فرع 10 رمضان  |  موقع التجمعات</t>
        </is>
      </c>
    </row>
    <row r="2" ht="24" customHeight="1">
      <c r="A2" s="22" t="inlineStr">
        <is>
          <t>أيام الشهر: 31    •    أيام المعيار: 27    •    بدل الوجبة: 30 ج.م/يوم    •    قيمة اليوم = الأساسي ÷ 30    •    معامل العطلة: 2</t>
        </is>
      </c>
    </row>
    <row r="3" ht="22" customHeight="1">
      <c r="A3" s="23" t="inlineStr">
        <is>
          <t>الرموز:  P حاضر  •  غ غياب  •  إ إجازة  •  م مرضية  •  خ نصف يوم  •  د دبل شيفت  —  والخانة الفارغة = راحة (تُحتسب ضمن الشهر ولا تُحتسب حضورًا)</t>
        </is>
      </c>
    </row>
    <row r="4" ht="6" customHeight="1"/>
    <row r="5" ht="20" customHeight="1">
      <c r="A5" s="24" t="inlineStr">
        <is>
          <t>م</t>
        </is>
      </c>
      <c r="B5" s="24" t="inlineStr">
        <is>
          <t>الكود</t>
        </is>
      </c>
      <c r="C5" s="24" t="inlineStr">
        <is>
          <t>اسم الموظف</t>
        </is>
      </c>
      <c r="D5" s="24" t="inlineStr">
        <is>
          <t>الوظيفة</t>
        </is>
      </c>
      <c r="E5" s="25" t="n">
        <v>1</v>
      </c>
      <c r="F5" s="25" t="n">
        <v>2</v>
      </c>
      <c r="G5" s="25" t="n">
        <v>3</v>
      </c>
      <c r="H5" s="26" t="n">
        <v>4</v>
      </c>
      <c r="I5" s="26" t="n">
        <v>5</v>
      </c>
      <c r="J5" s="25" t="n">
        <v>6</v>
      </c>
      <c r="K5" s="25" t="n">
        <v>7</v>
      </c>
      <c r="L5" s="25" t="n">
        <v>8</v>
      </c>
      <c r="M5" s="25" t="n">
        <v>9</v>
      </c>
      <c r="N5" s="25" t="n">
        <v>10</v>
      </c>
      <c r="O5" s="26" t="n">
        <v>11</v>
      </c>
      <c r="P5" s="26" t="n">
        <v>12</v>
      </c>
      <c r="Q5" s="25" t="n">
        <v>13</v>
      </c>
      <c r="R5" s="25" t="n">
        <v>14</v>
      </c>
      <c r="S5" s="25" t="n">
        <v>15</v>
      </c>
      <c r="T5" s="25" t="n">
        <v>16</v>
      </c>
      <c r="U5" s="25" t="n">
        <v>17</v>
      </c>
      <c r="V5" s="26" t="n">
        <v>18</v>
      </c>
      <c r="W5" s="26" t="n">
        <v>19</v>
      </c>
      <c r="X5" s="25" t="n">
        <v>20</v>
      </c>
      <c r="Y5" s="25" t="n">
        <v>21</v>
      </c>
      <c r="Z5" s="25" t="n">
        <v>22</v>
      </c>
      <c r="AA5" s="25" t="n">
        <v>23</v>
      </c>
      <c r="AB5" s="25" t="n">
        <v>24</v>
      </c>
      <c r="AC5" s="26" t="n">
        <v>25</v>
      </c>
      <c r="AD5" s="26" t="n">
        <v>26</v>
      </c>
      <c r="AE5" s="25" t="n">
        <v>27</v>
      </c>
      <c r="AF5" s="25" t="n">
        <v>28</v>
      </c>
      <c r="AG5" s="25" t="n">
        <v>29</v>
      </c>
      <c r="AH5" s="25" t="n">
        <v>30</v>
      </c>
      <c r="AI5" s="25" t="n">
        <v>31</v>
      </c>
      <c r="AJ5" s="28" t="inlineStr">
        <is>
          <t>بيانات الحضور</t>
        </is>
      </c>
      <c r="AK5" s="29" t="n"/>
      <c r="AL5" s="29" t="n"/>
      <c r="AM5" s="29" t="n"/>
      <c r="AN5" s="29" t="n"/>
      <c r="AO5" s="29" t="n"/>
      <c r="AP5" s="29" t="n"/>
      <c r="AR5" s="28" t="inlineStr">
        <is>
          <t>أيام الاستحقاق</t>
        </is>
      </c>
      <c r="AS5" s="29" t="n"/>
      <c r="AU5" s="28" t="inlineStr">
        <is>
          <t>الأجر</t>
        </is>
      </c>
      <c r="AV5" s="29" t="n"/>
      <c r="AW5" s="29" t="n"/>
      <c r="AX5" s="28" t="inlineStr">
        <is>
          <t>البدلات</t>
        </is>
      </c>
      <c r="AY5" s="29" t="n"/>
      <c r="AZ5" s="28" t="inlineStr">
        <is>
          <t>الاستقطاعات</t>
        </is>
      </c>
      <c r="BA5" s="29" t="n"/>
      <c r="BB5" s="29" t="n"/>
      <c r="BC5" s="30" t="inlineStr">
        <is>
          <t>بدل العطلة</t>
        </is>
      </c>
      <c r="BD5" s="30" t="inlineStr">
        <is>
          <t>الصافي المستحق</t>
        </is>
      </c>
    </row>
    <row r="6" ht="42" customHeight="1">
      <c r="E6" s="31" t="inlineStr">
        <is>
          <t>ث</t>
        </is>
      </c>
      <c r="F6" s="31" t="inlineStr">
        <is>
          <t>ر</t>
        </is>
      </c>
      <c r="G6" s="31" t="inlineStr">
        <is>
          <t>خ</t>
        </is>
      </c>
      <c r="H6" s="32" t="inlineStr">
        <is>
          <t>ج</t>
        </is>
      </c>
      <c r="I6" s="32" t="inlineStr">
        <is>
          <t>س</t>
        </is>
      </c>
      <c r="J6" s="31" t="inlineStr">
        <is>
          <t>أ</t>
        </is>
      </c>
      <c r="K6" s="31" t="inlineStr">
        <is>
          <t>ن</t>
        </is>
      </c>
      <c r="L6" s="31" t="inlineStr">
        <is>
          <t>ث</t>
        </is>
      </c>
      <c r="M6" s="31" t="inlineStr">
        <is>
          <t>ر</t>
        </is>
      </c>
      <c r="N6" s="31" t="inlineStr">
        <is>
          <t>خ</t>
        </is>
      </c>
      <c r="O6" s="32" t="inlineStr">
        <is>
          <t>ج</t>
        </is>
      </c>
      <c r="P6" s="32" t="inlineStr">
        <is>
          <t>س</t>
        </is>
      </c>
      <c r="Q6" s="31" t="inlineStr">
        <is>
          <t>أ</t>
        </is>
      </c>
      <c r="R6" s="31" t="inlineStr">
        <is>
          <t>ن</t>
        </is>
      </c>
      <c r="S6" s="31" t="inlineStr">
        <is>
          <t>ث</t>
        </is>
      </c>
      <c r="T6" s="31" t="inlineStr">
        <is>
          <t>ر</t>
        </is>
      </c>
      <c r="U6" s="31" t="inlineStr">
        <is>
          <t>خ</t>
        </is>
      </c>
      <c r="V6" s="32" t="inlineStr">
        <is>
          <t>ج</t>
        </is>
      </c>
      <c r="W6" s="32" t="inlineStr">
        <is>
          <t>س</t>
        </is>
      </c>
      <c r="X6" s="31" t="inlineStr">
        <is>
          <t>أ</t>
        </is>
      </c>
      <c r="Y6" s="31" t="inlineStr">
        <is>
          <t>ن</t>
        </is>
      </c>
      <c r="Z6" s="31" t="inlineStr">
        <is>
          <t>ث</t>
        </is>
      </c>
      <c r="AA6" s="31" t="inlineStr">
        <is>
          <t>ر</t>
        </is>
      </c>
      <c r="AB6" s="31" t="inlineStr">
        <is>
          <t>خ</t>
        </is>
      </c>
      <c r="AC6" s="32" t="inlineStr">
        <is>
          <t>ج</t>
        </is>
      </c>
      <c r="AD6" s="32" t="inlineStr">
        <is>
          <t>س</t>
        </is>
      </c>
      <c r="AE6" s="31" t="inlineStr">
        <is>
          <t>أ</t>
        </is>
      </c>
      <c r="AF6" s="31" t="inlineStr">
        <is>
          <t>ن</t>
        </is>
      </c>
      <c r="AG6" s="31" t="inlineStr">
        <is>
          <t>ث</t>
        </is>
      </c>
      <c r="AH6" s="31" t="inlineStr">
        <is>
          <t>ر</t>
        </is>
      </c>
      <c r="AI6" s="31" t="inlineStr">
        <is>
          <t>خ</t>
        </is>
      </c>
      <c r="AJ6" s="34" t="inlineStr">
        <is>
          <t>حاضر</t>
        </is>
      </c>
      <c r="AK6" s="34" t="inlineStr">
        <is>
          <t>غياب</t>
        </is>
      </c>
      <c r="AL6" s="34" t="inlineStr">
        <is>
          <t>إجازة</t>
        </is>
      </c>
      <c r="AM6" s="34" t="inlineStr">
        <is>
          <t>مرضية</t>
        </is>
      </c>
      <c r="AN6" s="34" t="inlineStr">
        <is>
          <t>نصف يوم</t>
        </is>
      </c>
      <c r="AO6" s="34" t="inlineStr">
        <is>
          <t>دبل</t>
        </is>
      </c>
      <c r="AP6" s="34" t="inlineStr">
        <is>
          <t>راحة (فراغ)</t>
        </is>
      </c>
      <c r="AQ6" s="34" t="inlineStr">
        <is>
          <t>أيام الحضور</t>
        </is>
      </c>
      <c r="AR6" s="34" t="inlineStr">
        <is>
          <t>أيام محتسبة (تلقائي)</t>
        </is>
      </c>
      <c r="AS6" s="35" t="inlineStr">
        <is>
          <t>تعديل يدوي</t>
        </is>
      </c>
      <c r="AT6" s="34" t="inlineStr">
        <is>
          <t>الأيام النهائية</t>
        </is>
      </c>
      <c r="AU6" s="34" t="inlineStr">
        <is>
          <t>الراتب الأساسي</t>
        </is>
      </c>
      <c r="AV6" s="34" t="inlineStr">
        <is>
          <t>قيمة اليوم</t>
        </is>
      </c>
      <c r="AW6" s="34" t="inlineStr">
        <is>
          <t>أجر الأيام</t>
        </is>
      </c>
      <c r="AX6" s="34" t="inlineStr">
        <is>
          <t>الوجبات</t>
        </is>
      </c>
      <c r="AY6" s="34" t="inlineStr">
        <is>
          <t>بدل التأمين (+)</t>
        </is>
      </c>
      <c r="AZ6" s="35" t="inlineStr">
        <is>
          <t>جزاء (أيام)</t>
        </is>
      </c>
      <c r="BA6" s="34" t="inlineStr">
        <is>
          <t>قيمة الجزاء</t>
        </is>
      </c>
      <c r="BB6" s="35" t="inlineStr">
        <is>
          <t>خصم آخر (مبلغ)</t>
        </is>
      </c>
    </row>
    <row r="7" ht="17" customHeight="1">
      <c r="A7" s="36" t="inlineStr">
        <is>
          <t>عطلة رسمية (1 = يوم عطلة مدفوع بالمعامل)</t>
        </is>
      </c>
      <c r="B7" s="29" t="n"/>
      <c r="C7" s="29" t="n"/>
      <c r="D7" s="29" t="n"/>
      <c r="E7" s="37">
        <f>IF(COUNTIFS(الإعدادات!$B$23:$B$60,12,الإعدادات!$C$23:$C$60,E$5)&gt;0,1,0)</f>
        <v/>
      </c>
      <c r="F7" s="37">
        <f>IF(COUNTIFS(الإعدادات!$B$23:$B$60,12,الإعدادات!$C$23:$C$60,F$5)&gt;0,1,0)</f>
        <v/>
      </c>
      <c r="G7" s="37">
        <f>IF(COUNTIFS(الإعدادات!$B$23:$B$60,12,الإعدادات!$C$23:$C$60,G$5)&gt;0,1,0)</f>
        <v/>
      </c>
      <c r="H7" s="37">
        <f>IF(COUNTIFS(الإعدادات!$B$23:$B$60,12,الإعدادات!$C$23:$C$60,H$5)&gt;0,1,0)</f>
        <v/>
      </c>
      <c r="I7" s="37">
        <f>IF(COUNTIFS(الإعدادات!$B$23:$B$60,12,الإعدادات!$C$23:$C$60,I$5)&gt;0,1,0)</f>
        <v/>
      </c>
      <c r="J7" s="37">
        <f>IF(COUNTIFS(الإعدادات!$B$23:$B$60,12,الإعدادات!$C$23:$C$60,J$5)&gt;0,1,0)</f>
        <v/>
      </c>
      <c r="K7" s="37">
        <f>IF(COUNTIFS(الإعدادات!$B$23:$B$60,12,الإعدادات!$C$23:$C$60,K$5)&gt;0,1,0)</f>
        <v/>
      </c>
      <c r="L7" s="37">
        <f>IF(COUNTIFS(الإعدادات!$B$23:$B$60,12,الإعدادات!$C$23:$C$60,L$5)&gt;0,1,0)</f>
        <v/>
      </c>
      <c r="M7" s="37">
        <f>IF(COUNTIFS(الإعدادات!$B$23:$B$60,12,الإعدادات!$C$23:$C$60,M$5)&gt;0,1,0)</f>
        <v/>
      </c>
      <c r="N7" s="37">
        <f>IF(COUNTIFS(الإعدادات!$B$23:$B$60,12,الإعدادات!$C$23:$C$60,N$5)&gt;0,1,0)</f>
        <v/>
      </c>
      <c r="O7" s="37">
        <f>IF(COUNTIFS(الإعدادات!$B$23:$B$60,12,الإعدادات!$C$23:$C$60,O$5)&gt;0,1,0)</f>
        <v/>
      </c>
      <c r="P7" s="37">
        <f>IF(COUNTIFS(الإعدادات!$B$23:$B$60,12,الإعدادات!$C$23:$C$60,P$5)&gt;0,1,0)</f>
        <v/>
      </c>
      <c r="Q7" s="37">
        <f>IF(COUNTIFS(الإعدادات!$B$23:$B$60,12,الإعدادات!$C$23:$C$60,Q$5)&gt;0,1,0)</f>
        <v/>
      </c>
      <c r="R7" s="37">
        <f>IF(COUNTIFS(الإعدادات!$B$23:$B$60,12,الإعدادات!$C$23:$C$60,R$5)&gt;0,1,0)</f>
        <v/>
      </c>
      <c r="S7" s="37">
        <f>IF(COUNTIFS(الإعدادات!$B$23:$B$60,12,الإعدادات!$C$23:$C$60,S$5)&gt;0,1,0)</f>
        <v/>
      </c>
      <c r="T7" s="37">
        <f>IF(COUNTIFS(الإعدادات!$B$23:$B$60,12,الإعدادات!$C$23:$C$60,T$5)&gt;0,1,0)</f>
        <v/>
      </c>
      <c r="U7" s="37">
        <f>IF(COUNTIFS(الإعدادات!$B$23:$B$60,12,الإعدادات!$C$23:$C$60,U$5)&gt;0,1,0)</f>
        <v/>
      </c>
      <c r="V7" s="37">
        <f>IF(COUNTIFS(الإعدادات!$B$23:$B$60,12,الإعدادات!$C$23:$C$60,V$5)&gt;0,1,0)</f>
        <v/>
      </c>
      <c r="W7" s="37">
        <f>IF(COUNTIFS(الإعدادات!$B$23:$B$60,12,الإعدادات!$C$23:$C$60,W$5)&gt;0,1,0)</f>
        <v/>
      </c>
      <c r="X7" s="37">
        <f>IF(COUNTIFS(الإعدادات!$B$23:$B$60,12,الإعدادات!$C$23:$C$60,X$5)&gt;0,1,0)</f>
        <v/>
      </c>
      <c r="Y7" s="37">
        <f>IF(COUNTIFS(الإعدادات!$B$23:$B$60,12,الإعدادات!$C$23:$C$60,Y$5)&gt;0,1,0)</f>
        <v/>
      </c>
      <c r="Z7" s="37">
        <f>IF(COUNTIFS(الإعدادات!$B$23:$B$60,12,الإعدادات!$C$23:$C$60,Z$5)&gt;0,1,0)</f>
        <v/>
      </c>
      <c r="AA7" s="37">
        <f>IF(COUNTIFS(الإعدادات!$B$23:$B$60,12,الإعدادات!$C$23:$C$60,AA$5)&gt;0,1,0)</f>
        <v/>
      </c>
      <c r="AB7" s="37">
        <f>IF(COUNTIFS(الإعدادات!$B$23:$B$60,12,الإعدادات!$C$23:$C$60,AB$5)&gt;0,1,0)</f>
        <v/>
      </c>
      <c r="AC7" s="37">
        <f>IF(COUNTIFS(الإعدادات!$B$23:$B$60,12,الإعدادات!$C$23:$C$60,AC$5)&gt;0,1,0)</f>
        <v/>
      </c>
      <c r="AD7" s="37">
        <f>IF(COUNTIFS(الإعدادات!$B$23:$B$60,12,الإعدادات!$C$23:$C$60,AD$5)&gt;0,1,0)</f>
        <v/>
      </c>
      <c r="AE7" s="37">
        <f>IF(COUNTIFS(الإعدادات!$B$23:$B$60,12,الإعدادات!$C$23:$C$60,AE$5)&gt;0,1,0)</f>
        <v/>
      </c>
      <c r="AF7" s="37">
        <f>IF(COUNTIFS(الإعدادات!$B$23:$B$60,12,الإعدادات!$C$23:$C$60,AF$5)&gt;0,1,0)</f>
        <v/>
      </c>
      <c r="AG7" s="37">
        <f>IF(COUNTIFS(الإعدادات!$B$23:$B$60,12,الإعدادات!$C$23:$C$60,AG$5)&gt;0,1,0)</f>
        <v/>
      </c>
      <c r="AH7" s="37">
        <f>IF(COUNTIFS(الإعدادات!$B$23:$B$60,12,الإعدادات!$C$23:$C$60,AH$5)&gt;0,1,0)</f>
        <v/>
      </c>
      <c r="AI7" s="37">
        <f>IF(COUNTIFS(الإعدادات!$B$23:$B$60,12,الإعدادات!$C$23:$C$60,AI$5)&gt;0,1,0)</f>
        <v/>
      </c>
    </row>
    <row r="8" ht="20" customHeight="1">
      <c r="A8" s="39" t="n">
        <v>1</v>
      </c>
      <c r="B8" s="40" t="n">
        <v>1</v>
      </c>
      <c r="C8" s="41" t="inlineStr">
        <is>
          <t>صابر محمود محمد حسن</t>
        </is>
      </c>
      <c r="D8" s="39" t="inlineStr">
        <is>
          <t>SO</t>
        </is>
      </c>
      <c r="E8" s="42" t="n"/>
      <c r="F8" s="42" t="n"/>
      <c r="G8" s="42" t="n"/>
      <c r="H8" s="43" t="n"/>
      <c r="I8" s="43" t="n"/>
      <c r="J8" s="42" t="n"/>
      <c r="K8" s="42" t="n"/>
      <c r="L8" s="42" t="n"/>
      <c r="M8" s="42" t="n"/>
      <c r="N8" s="42" t="n"/>
      <c r="O8" s="43" t="n"/>
      <c r="P8" s="43" t="n"/>
      <c r="Q8" s="42" t="n"/>
      <c r="R8" s="42" t="n"/>
      <c r="S8" s="42" t="n"/>
      <c r="T8" s="42" t="n"/>
      <c r="U8" s="42" t="n"/>
      <c r="V8" s="43" t="n"/>
      <c r="W8" s="43" t="n"/>
      <c r="X8" s="42" t="n"/>
      <c r="Y8" s="42" t="n"/>
      <c r="Z8" s="42" t="n"/>
      <c r="AA8" s="42" t="n"/>
      <c r="AB8" s="42" t="n"/>
      <c r="AC8" s="43" t="n"/>
      <c r="AD8" s="43" t="n"/>
      <c r="AE8" s="42" t="n"/>
      <c r="AF8" s="42" t="n"/>
      <c r="AG8" s="42" t="n"/>
      <c r="AH8" s="42" t="n"/>
      <c r="AI8" s="42" t="n"/>
      <c r="AJ8" s="45">
        <f>COUNTIF($E8:$AI8,"P")</f>
        <v/>
      </c>
      <c r="AK8" s="45">
        <f>COUNTIF($E8:$AI8,"غ")</f>
        <v/>
      </c>
      <c r="AL8" s="45">
        <f>COUNTIF($E8:$AI8,"إ")</f>
        <v/>
      </c>
      <c r="AM8" s="45">
        <f>COUNTIF($E8:$AI8,"م")</f>
        <v/>
      </c>
      <c r="AN8" s="45">
        <f>COUNTIF($E8:$AI8,"خ")</f>
        <v/>
      </c>
      <c r="AO8" s="45">
        <f>COUNTIF($E8:$AI8,"د")</f>
        <v/>
      </c>
      <c r="AP8" s="46">
        <f>IF(COUNTA($E8:$AI8)=0,0,SUMPRODUCT(($E$5:$AI$5&lt;&gt;"")*($E8:$AI8="")))</f>
        <v/>
      </c>
      <c r="AQ8" s="46">
        <f>SUMPRODUCT(SUMIF(الإعدادات!$A$14:$A$19,$E8:$AI8,الإعدادات!$C$14:$C$19))</f>
        <v/>
      </c>
      <c r="AR8" s="46">
        <f>AQ8+AP8</f>
        <v/>
      </c>
      <c r="AT8" s="46">
        <f>IF(COUNTA($E8:$AI8)=0,IF(AS8="",0,AS8),IF(AS8="",AR8,AS8))</f>
        <v/>
      </c>
      <c r="AU8" s="47">
        <f>IFERROR(VLOOKUP($B8,'بيانات الموظفين'!$B$7:$K$65,5,FALSE),0)</f>
        <v/>
      </c>
      <c r="AV8" s="47">
        <f>IF(AU8=0,0,AU8/الإعدادات!$C$7)</f>
        <v/>
      </c>
      <c r="AW8" s="47">
        <f>IF(AT8&gt;=(COUNT($E$5:$AI$5)-الإعدادات!$C$6),AU8+AV8*(AT8-(COUNT($E$5:$AI$5)-الإعدادات!$C$6)),AV8*AT8)</f>
        <v/>
      </c>
      <c r="AX8" s="47">
        <f>AQ8*IFERROR(VLOOKUP($B8,'بيانات الموظفين'!$B$7:$K$65,7,FALSE),الإعدادات!$C$8)</f>
        <v/>
      </c>
      <c r="AY8" s="47">
        <f>IF(COUNTA($E8:$AI8)=0,0,IFERROR(VLOOKUP($B8,'بيانات الموظفين'!$B$7:$K$65,6,FALSE),0))</f>
        <v/>
      </c>
      <c r="BA8" s="47">
        <f>AZ8*AV8</f>
        <v/>
      </c>
      <c r="BC8" s="47">
        <f>AV8*الإعدادات!$C$9*SUMPRODUCT(SUMIF(الإعدادات!$A$14:$A$19,$E8:$AI8,الإعدادات!$C$14:$C$19)*($E$7:$AI$7=1))</f>
        <v/>
      </c>
      <c r="BD8" s="48">
        <f>AW8+AX8+AY8+BC8-BA8-BB8</f>
        <v/>
      </c>
    </row>
    <row r="9" ht="20" customHeight="1">
      <c r="A9" s="49" t="n">
        <v>2</v>
      </c>
      <c r="B9" s="50" t="n">
        <v>2</v>
      </c>
      <c r="C9" s="51" t="inlineStr">
        <is>
          <t>ناجي محمد حسن ابو العزم</t>
        </is>
      </c>
      <c r="D9" s="49" t="inlineStr">
        <is>
          <t>SO</t>
        </is>
      </c>
      <c r="E9" s="42" t="n"/>
      <c r="F9" s="42" t="n"/>
      <c r="G9" s="42" t="n"/>
      <c r="H9" s="43" t="n"/>
      <c r="I9" s="43" t="n"/>
      <c r="J9" s="42" t="n"/>
      <c r="K9" s="42" t="n"/>
      <c r="L9" s="42" t="n"/>
      <c r="M9" s="42" t="n"/>
      <c r="N9" s="42" t="n"/>
      <c r="O9" s="43" t="n"/>
      <c r="P9" s="43" t="n"/>
      <c r="Q9" s="42" t="n"/>
      <c r="R9" s="42" t="n"/>
      <c r="S9" s="42" t="n"/>
      <c r="T9" s="42" t="n"/>
      <c r="U9" s="42" t="n"/>
      <c r="V9" s="43" t="n"/>
      <c r="W9" s="43" t="n"/>
      <c r="X9" s="42" t="n"/>
      <c r="Y9" s="42" t="n"/>
      <c r="Z9" s="42" t="n"/>
      <c r="AA9" s="42" t="n"/>
      <c r="AB9" s="42" t="n"/>
      <c r="AC9" s="43" t="n"/>
      <c r="AD9" s="43" t="n"/>
      <c r="AE9" s="42" t="n"/>
      <c r="AF9" s="42" t="n"/>
      <c r="AG9" s="42" t="n"/>
      <c r="AH9" s="42" t="n"/>
      <c r="AI9" s="42" t="n"/>
      <c r="AJ9" s="52">
        <f>COUNTIF($E9:$AI9,"P")</f>
        <v/>
      </c>
      <c r="AK9" s="52">
        <f>COUNTIF($E9:$AI9,"غ")</f>
        <v/>
      </c>
      <c r="AL9" s="52">
        <f>COUNTIF($E9:$AI9,"إ")</f>
        <v/>
      </c>
      <c r="AM9" s="52">
        <f>COUNTIF($E9:$AI9,"م")</f>
        <v/>
      </c>
      <c r="AN9" s="52">
        <f>COUNTIF($E9:$AI9,"خ")</f>
        <v/>
      </c>
      <c r="AO9" s="52">
        <f>COUNTIF($E9:$AI9,"د")</f>
        <v/>
      </c>
      <c r="AP9" s="53">
        <f>IF(COUNTA($E9:$AI9)=0,0,SUMPRODUCT(($E$5:$AI$5&lt;&gt;"")*($E9:$AI9="")))</f>
        <v/>
      </c>
      <c r="AQ9" s="53">
        <f>SUMPRODUCT(SUMIF(الإعدادات!$A$14:$A$19,$E9:$AI9,الإعدادات!$C$14:$C$19))</f>
        <v/>
      </c>
      <c r="AR9" s="53">
        <f>AQ9+AP9</f>
        <v/>
      </c>
      <c r="AT9" s="53">
        <f>IF(COUNTA($E9:$AI9)=0,IF(AS9="",0,AS9),IF(AS9="",AR9,AS9))</f>
        <v/>
      </c>
      <c r="AU9" s="54">
        <f>IFERROR(VLOOKUP($B9,'بيانات الموظفين'!$B$7:$K$65,5,FALSE),0)</f>
        <v/>
      </c>
      <c r="AV9" s="54">
        <f>IF(AU9=0,0,AU9/الإعدادات!$C$7)</f>
        <v/>
      </c>
      <c r="AW9" s="54">
        <f>IF(AT9&gt;=(COUNT($E$5:$AI$5)-الإعدادات!$C$6),AU9+AV9*(AT9-(COUNT($E$5:$AI$5)-الإعدادات!$C$6)),AV9*AT9)</f>
        <v/>
      </c>
      <c r="AX9" s="54">
        <f>AQ9*IFERROR(VLOOKUP($B9,'بيانات الموظفين'!$B$7:$K$65,7,FALSE),الإعدادات!$C$8)</f>
        <v/>
      </c>
      <c r="AY9" s="54">
        <f>IF(COUNTA($E9:$AI9)=0,0,IFERROR(VLOOKUP($B9,'بيانات الموظفين'!$B$7:$K$65,6,FALSE),0))</f>
        <v/>
      </c>
      <c r="BA9" s="54">
        <f>AZ9*AV9</f>
        <v/>
      </c>
      <c r="BC9" s="54">
        <f>AV9*الإعدادات!$C$9*SUMPRODUCT(SUMIF(الإعدادات!$A$14:$A$19,$E9:$AI9,الإعدادات!$C$14:$C$19)*($E$7:$AI$7=1))</f>
        <v/>
      </c>
      <c r="BD9" s="48">
        <f>AW9+AX9+AY9+BC9-BA9-BB9</f>
        <v/>
      </c>
    </row>
    <row r="10" ht="20" customHeight="1">
      <c r="A10" s="39" t="n">
        <v>3</v>
      </c>
      <c r="B10" s="40" t="n">
        <v>3</v>
      </c>
      <c r="C10" s="41" t="inlineStr">
        <is>
          <t>طه سامي طه تله</t>
        </is>
      </c>
      <c r="D10" s="39" t="inlineStr">
        <is>
          <t>SO</t>
        </is>
      </c>
      <c r="E10" s="42" t="n"/>
      <c r="F10" s="42" t="n"/>
      <c r="G10" s="42" t="n"/>
      <c r="H10" s="43" t="n"/>
      <c r="I10" s="43" t="n"/>
      <c r="J10" s="42" t="n"/>
      <c r="K10" s="42" t="n"/>
      <c r="L10" s="42" t="n"/>
      <c r="M10" s="42" t="n"/>
      <c r="N10" s="42" t="n"/>
      <c r="O10" s="43" t="n"/>
      <c r="P10" s="43" t="n"/>
      <c r="Q10" s="42" t="n"/>
      <c r="R10" s="42" t="n"/>
      <c r="S10" s="42" t="n"/>
      <c r="T10" s="42" t="n"/>
      <c r="U10" s="42" t="n"/>
      <c r="V10" s="43" t="n"/>
      <c r="W10" s="43" t="n"/>
      <c r="X10" s="42" t="n"/>
      <c r="Y10" s="42" t="n"/>
      <c r="Z10" s="42" t="n"/>
      <c r="AA10" s="42" t="n"/>
      <c r="AB10" s="42" t="n"/>
      <c r="AC10" s="43" t="n"/>
      <c r="AD10" s="43" t="n"/>
      <c r="AE10" s="42" t="n"/>
      <c r="AF10" s="42" t="n"/>
      <c r="AG10" s="42" t="n"/>
      <c r="AH10" s="42" t="n"/>
      <c r="AI10" s="42" t="n"/>
      <c r="AJ10" s="45">
        <f>COUNTIF($E10:$AI10,"P")</f>
        <v/>
      </c>
      <c r="AK10" s="45">
        <f>COUNTIF($E10:$AI10,"غ")</f>
        <v/>
      </c>
      <c r="AL10" s="45">
        <f>COUNTIF($E10:$AI10,"إ")</f>
        <v/>
      </c>
      <c r="AM10" s="45">
        <f>COUNTIF($E10:$AI10,"م")</f>
        <v/>
      </c>
      <c r="AN10" s="45">
        <f>COUNTIF($E10:$AI10,"خ")</f>
        <v/>
      </c>
      <c r="AO10" s="45">
        <f>COUNTIF($E10:$AI10,"د")</f>
        <v/>
      </c>
      <c r="AP10" s="46">
        <f>IF(COUNTA($E10:$AI10)=0,0,SUMPRODUCT(($E$5:$AI$5&lt;&gt;"")*($E10:$AI10="")))</f>
        <v/>
      </c>
      <c r="AQ10" s="46">
        <f>SUMPRODUCT(SUMIF(الإعدادات!$A$14:$A$19,$E10:$AI10,الإعدادات!$C$14:$C$19))</f>
        <v/>
      </c>
      <c r="AR10" s="46">
        <f>AQ10+AP10</f>
        <v/>
      </c>
      <c r="AT10" s="46">
        <f>IF(COUNTA($E10:$AI10)=0,IF(AS10="",0,AS10),IF(AS10="",AR10,AS10))</f>
        <v/>
      </c>
      <c r="AU10" s="47">
        <f>IFERROR(VLOOKUP($B10,'بيانات الموظفين'!$B$7:$K$65,5,FALSE),0)</f>
        <v/>
      </c>
      <c r="AV10" s="47">
        <f>IF(AU10=0,0,AU10/الإعدادات!$C$7)</f>
        <v/>
      </c>
      <c r="AW10" s="47">
        <f>IF(AT10&gt;=(COUNT($E$5:$AI$5)-الإعدادات!$C$6),AU10+AV10*(AT10-(COUNT($E$5:$AI$5)-الإعدادات!$C$6)),AV10*AT10)</f>
        <v/>
      </c>
      <c r="AX10" s="47">
        <f>AQ10*IFERROR(VLOOKUP($B10,'بيانات الموظفين'!$B$7:$K$65,7,FALSE),الإعدادات!$C$8)</f>
        <v/>
      </c>
      <c r="AY10" s="47">
        <f>IF(COUNTA($E10:$AI10)=0,0,IFERROR(VLOOKUP($B10,'بيانات الموظفين'!$B$7:$K$65,6,FALSE),0))</f>
        <v/>
      </c>
      <c r="BA10" s="47">
        <f>AZ10*AV10</f>
        <v/>
      </c>
      <c r="BC10" s="47">
        <f>AV10*الإعدادات!$C$9*SUMPRODUCT(SUMIF(الإعدادات!$A$14:$A$19,$E10:$AI10,الإعدادات!$C$14:$C$19)*($E$7:$AI$7=1))</f>
        <v/>
      </c>
      <c r="BD10" s="48">
        <f>AW10+AX10+AY10+BC10-BA10-BB10</f>
        <v/>
      </c>
    </row>
    <row r="11" ht="20" customHeight="1">
      <c r="A11" s="49" t="n">
        <v>4</v>
      </c>
      <c r="B11" s="50" t="n">
        <v>4</v>
      </c>
      <c r="C11" s="51" t="inlineStr">
        <is>
          <t>مصطفي ربيع محمد حسن</t>
        </is>
      </c>
      <c r="D11" s="49" t="inlineStr">
        <is>
          <t>SO</t>
        </is>
      </c>
      <c r="E11" s="42" t="n"/>
      <c r="F11" s="42" t="n"/>
      <c r="G11" s="42" t="n"/>
      <c r="H11" s="43" t="n"/>
      <c r="I11" s="43" t="n"/>
      <c r="J11" s="42" t="n"/>
      <c r="K11" s="42" t="n"/>
      <c r="L11" s="42" t="n"/>
      <c r="M11" s="42" t="n"/>
      <c r="N11" s="42" t="n"/>
      <c r="O11" s="43" t="n"/>
      <c r="P11" s="43" t="n"/>
      <c r="Q11" s="42" t="n"/>
      <c r="R11" s="42" t="n"/>
      <c r="S11" s="42" t="n"/>
      <c r="T11" s="42" t="n"/>
      <c r="U11" s="42" t="n"/>
      <c r="V11" s="43" t="n"/>
      <c r="W11" s="43" t="n"/>
      <c r="X11" s="42" t="n"/>
      <c r="Y11" s="42" t="n"/>
      <c r="Z11" s="42" t="n"/>
      <c r="AA11" s="42" t="n"/>
      <c r="AB11" s="42" t="n"/>
      <c r="AC11" s="43" t="n"/>
      <c r="AD11" s="43" t="n"/>
      <c r="AE11" s="42" t="n"/>
      <c r="AF11" s="42" t="n"/>
      <c r="AG11" s="42" t="n"/>
      <c r="AH11" s="42" t="n"/>
      <c r="AI11" s="42" t="n"/>
      <c r="AJ11" s="52">
        <f>COUNTIF($E11:$AI11,"P")</f>
        <v/>
      </c>
      <c r="AK11" s="52">
        <f>COUNTIF($E11:$AI11,"غ")</f>
        <v/>
      </c>
      <c r="AL11" s="52">
        <f>COUNTIF($E11:$AI11,"إ")</f>
        <v/>
      </c>
      <c r="AM11" s="52">
        <f>COUNTIF($E11:$AI11,"م")</f>
        <v/>
      </c>
      <c r="AN11" s="52">
        <f>COUNTIF($E11:$AI11,"خ")</f>
        <v/>
      </c>
      <c r="AO11" s="52">
        <f>COUNTIF($E11:$AI11,"د")</f>
        <v/>
      </c>
      <c r="AP11" s="53">
        <f>IF(COUNTA($E11:$AI11)=0,0,SUMPRODUCT(($E$5:$AI$5&lt;&gt;"")*($E11:$AI11="")))</f>
        <v/>
      </c>
      <c r="AQ11" s="53">
        <f>SUMPRODUCT(SUMIF(الإعدادات!$A$14:$A$19,$E11:$AI11,الإعدادات!$C$14:$C$19))</f>
        <v/>
      </c>
      <c r="AR11" s="53">
        <f>AQ11+AP11</f>
        <v/>
      </c>
      <c r="AT11" s="53">
        <f>IF(COUNTA($E11:$AI11)=0,IF(AS11="",0,AS11),IF(AS11="",AR11,AS11))</f>
        <v/>
      </c>
      <c r="AU11" s="54">
        <f>IFERROR(VLOOKUP($B11,'بيانات الموظفين'!$B$7:$K$65,5,FALSE),0)</f>
        <v/>
      </c>
      <c r="AV11" s="54">
        <f>IF(AU11=0,0,AU11/الإعدادات!$C$7)</f>
        <v/>
      </c>
      <c r="AW11" s="54">
        <f>IF(AT11&gt;=(COUNT($E$5:$AI$5)-الإعدادات!$C$6),AU11+AV11*(AT11-(COUNT($E$5:$AI$5)-الإعدادات!$C$6)),AV11*AT11)</f>
        <v/>
      </c>
      <c r="AX11" s="54">
        <f>AQ11*IFERROR(VLOOKUP($B11,'بيانات الموظفين'!$B$7:$K$65,7,FALSE),الإعدادات!$C$8)</f>
        <v/>
      </c>
      <c r="AY11" s="54">
        <f>IF(COUNTA($E11:$AI11)=0,0,IFERROR(VLOOKUP($B11,'بيانات الموظفين'!$B$7:$K$65,6,FALSE),0))</f>
        <v/>
      </c>
      <c r="BA11" s="54">
        <f>AZ11*AV11</f>
        <v/>
      </c>
      <c r="BC11" s="54">
        <f>AV11*الإعدادات!$C$9*SUMPRODUCT(SUMIF(الإعدادات!$A$14:$A$19,$E11:$AI11,الإعدادات!$C$14:$C$19)*($E$7:$AI$7=1))</f>
        <v/>
      </c>
      <c r="BD11" s="48">
        <f>AW11+AX11+AY11+BC11-BA11-BB11</f>
        <v/>
      </c>
    </row>
    <row r="12" ht="20" customHeight="1">
      <c r="A12" s="39" t="n">
        <v>5</v>
      </c>
      <c r="B12" s="40" t="n">
        <v>5</v>
      </c>
      <c r="C12" s="41" t="inlineStr">
        <is>
          <t>محمد محمود خليل غنيم</t>
        </is>
      </c>
      <c r="D12" s="39" t="inlineStr">
        <is>
          <t>SO</t>
        </is>
      </c>
      <c r="E12" s="42" t="n"/>
      <c r="F12" s="42" t="n"/>
      <c r="G12" s="42" t="n"/>
      <c r="H12" s="43" t="n"/>
      <c r="I12" s="43" t="n"/>
      <c r="J12" s="42" t="n"/>
      <c r="K12" s="42" t="n"/>
      <c r="L12" s="42" t="n"/>
      <c r="M12" s="42" t="n"/>
      <c r="N12" s="42" t="n"/>
      <c r="O12" s="43" t="n"/>
      <c r="P12" s="43" t="n"/>
      <c r="Q12" s="42" t="n"/>
      <c r="R12" s="42" t="n"/>
      <c r="S12" s="42" t="n"/>
      <c r="T12" s="42" t="n"/>
      <c r="U12" s="42" t="n"/>
      <c r="V12" s="43" t="n"/>
      <c r="W12" s="43" t="n"/>
      <c r="X12" s="42" t="n"/>
      <c r="Y12" s="42" t="n"/>
      <c r="Z12" s="42" t="n"/>
      <c r="AA12" s="42" t="n"/>
      <c r="AB12" s="42" t="n"/>
      <c r="AC12" s="43" t="n"/>
      <c r="AD12" s="43" t="n"/>
      <c r="AE12" s="42" t="n"/>
      <c r="AF12" s="42" t="n"/>
      <c r="AG12" s="42" t="n"/>
      <c r="AH12" s="42" t="n"/>
      <c r="AI12" s="42" t="n"/>
      <c r="AJ12" s="45">
        <f>COUNTIF($E12:$AI12,"P")</f>
        <v/>
      </c>
      <c r="AK12" s="45">
        <f>COUNTIF($E12:$AI12,"غ")</f>
        <v/>
      </c>
      <c r="AL12" s="45">
        <f>COUNTIF($E12:$AI12,"إ")</f>
        <v/>
      </c>
      <c r="AM12" s="45">
        <f>COUNTIF($E12:$AI12,"م")</f>
        <v/>
      </c>
      <c r="AN12" s="45">
        <f>COUNTIF($E12:$AI12,"خ")</f>
        <v/>
      </c>
      <c r="AO12" s="45">
        <f>COUNTIF($E12:$AI12,"د")</f>
        <v/>
      </c>
      <c r="AP12" s="46">
        <f>IF(COUNTA($E12:$AI12)=0,0,SUMPRODUCT(($E$5:$AI$5&lt;&gt;"")*($E12:$AI12="")))</f>
        <v/>
      </c>
      <c r="AQ12" s="46">
        <f>SUMPRODUCT(SUMIF(الإعدادات!$A$14:$A$19,$E12:$AI12,الإعدادات!$C$14:$C$19))</f>
        <v/>
      </c>
      <c r="AR12" s="46">
        <f>AQ12+AP12</f>
        <v/>
      </c>
      <c r="AT12" s="46">
        <f>IF(COUNTA($E12:$AI12)=0,IF(AS12="",0,AS12),IF(AS12="",AR12,AS12))</f>
        <v/>
      </c>
      <c r="AU12" s="47">
        <f>IFERROR(VLOOKUP($B12,'بيانات الموظفين'!$B$7:$K$65,5,FALSE),0)</f>
        <v/>
      </c>
      <c r="AV12" s="47">
        <f>IF(AU12=0,0,AU12/الإعدادات!$C$7)</f>
        <v/>
      </c>
      <c r="AW12" s="47">
        <f>IF(AT12&gt;=(COUNT($E$5:$AI$5)-الإعدادات!$C$6),AU12+AV12*(AT12-(COUNT($E$5:$AI$5)-الإعدادات!$C$6)),AV12*AT12)</f>
        <v/>
      </c>
      <c r="AX12" s="47">
        <f>AQ12*IFERROR(VLOOKUP($B12,'بيانات الموظفين'!$B$7:$K$65,7,FALSE),الإعدادات!$C$8)</f>
        <v/>
      </c>
      <c r="AY12" s="47">
        <f>IF(COUNTA($E12:$AI12)=0,0,IFERROR(VLOOKUP($B12,'بيانات الموظفين'!$B$7:$K$65,6,FALSE),0))</f>
        <v/>
      </c>
      <c r="BA12" s="47">
        <f>AZ12*AV12</f>
        <v/>
      </c>
      <c r="BC12" s="47">
        <f>AV12*الإعدادات!$C$9*SUMPRODUCT(SUMIF(الإعدادات!$A$14:$A$19,$E12:$AI12,الإعدادات!$C$14:$C$19)*($E$7:$AI$7=1))</f>
        <v/>
      </c>
      <c r="BD12" s="48">
        <f>AW12+AX12+AY12+BC12-BA12-BB12</f>
        <v/>
      </c>
    </row>
    <row r="13" ht="20" customHeight="1">
      <c r="A13" s="49" t="n">
        <v>6</v>
      </c>
      <c r="B13" s="50" t="n">
        <v>6</v>
      </c>
      <c r="C13" s="51" t="inlineStr">
        <is>
          <t>ربيع محمد أحمد محمد</t>
        </is>
      </c>
      <c r="D13" s="49" t="inlineStr">
        <is>
          <t>SO</t>
        </is>
      </c>
      <c r="E13" s="42" t="n"/>
      <c r="F13" s="42" t="n"/>
      <c r="G13" s="42" t="n"/>
      <c r="H13" s="43" t="n"/>
      <c r="I13" s="43" t="n"/>
      <c r="J13" s="42" t="n"/>
      <c r="K13" s="42" t="n"/>
      <c r="L13" s="42" t="n"/>
      <c r="M13" s="42" t="n"/>
      <c r="N13" s="42" t="n"/>
      <c r="O13" s="43" t="n"/>
      <c r="P13" s="43" t="n"/>
      <c r="Q13" s="42" t="n"/>
      <c r="R13" s="42" t="n"/>
      <c r="S13" s="42" t="n"/>
      <c r="T13" s="42" t="n"/>
      <c r="U13" s="42" t="n"/>
      <c r="V13" s="43" t="n"/>
      <c r="W13" s="43" t="n"/>
      <c r="X13" s="42" t="n"/>
      <c r="Y13" s="42" t="n"/>
      <c r="Z13" s="42" t="n"/>
      <c r="AA13" s="42" t="n"/>
      <c r="AB13" s="42" t="n"/>
      <c r="AC13" s="43" t="n"/>
      <c r="AD13" s="43" t="n"/>
      <c r="AE13" s="42" t="n"/>
      <c r="AF13" s="42" t="n"/>
      <c r="AG13" s="42" t="n"/>
      <c r="AH13" s="42" t="n"/>
      <c r="AI13" s="42" t="n"/>
      <c r="AJ13" s="52">
        <f>COUNTIF($E13:$AI13,"P")</f>
        <v/>
      </c>
      <c r="AK13" s="52">
        <f>COUNTIF($E13:$AI13,"غ")</f>
        <v/>
      </c>
      <c r="AL13" s="52">
        <f>COUNTIF($E13:$AI13,"إ")</f>
        <v/>
      </c>
      <c r="AM13" s="52">
        <f>COUNTIF($E13:$AI13,"م")</f>
        <v/>
      </c>
      <c r="AN13" s="52">
        <f>COUNTIF($E13:$AI13,"خ")</f>
        <v/>
      </c>
      <c r="AO13" s="52">
        <f>COUNTIF($E13:$AI13,"د")</f>
        <v/>
      </c>
      <c r="AP13" s="53">
        <f>IF(COUNTA($E13:$AI13)=0,0,SUMPRODUCT(($E$5:$AI$5&lt;&gt;"")*($E13:$AI13="")))</f>
        <v/>
      </c>
      <c r="AQ13" s="53">
        <f>SUMPRODUCT(SUMIF(الإعدادات!$A$14:$A$19,$E13:$AI13,الإعدادات!$C$14:$C$19))</f>
        <v/>
      </c>
      <c r="AR13" s="53">
        <f>AQ13+AP13</f>
        <v/>
      </c>
      <c r="AT13" s="53">
        <f>IF(COUNTA($E13:$AI13)=0,IF(AS13="",0,AS13),IF(AS13="",AR13,AS13))</f>
        <v/>
      </c>
      <c r="AU13" s="54">
        <f>IFERROR(VLOOKUP($B13,'بيانات الموظفين'!$B$7:$K$65,5,FALSE),0)</f>
        <v/>
      </c>
      <c r="AV13" s="54">
        <f>IF(AU13=0,0,AU13/الإعدادات!$C$7)</f>
        <v/>
      </c>
      <c r="AW13" s="54">
        <f>IF(AT13&gt;=(COUNT($E$5:$AI$5)-الإعدادات!$C$6),AU13+AV13*(AT13-(COUNT($E$5:$AI$5)-الإعدادات!$C$6)),AV13*AT13)</f>
        <v/>
      </c>
      <c r="AX13" s="54">
        <f>AQ13*IFERROR(VLOOKUP($B13,'بيانات الموظفين'!$B$7:$K$65,7,FALSE),الإعدادات!$C$8)</f>
        <v/>
      </c>
      <c r="AY13" s="54">
        <f>IF(COUNTA($E13:$AI13)=0,0,IFERROR(VLOOKUP($B13,'بيانات الموظفين'!$B$7:$K$65,6,FALSE),0))</f>
        <v/>
      </c>
      <c r="BA13" s="54">
        <f>AZ13*AV13</f>
        <v/>
      </c>
      <c r="BC13" s="54">
        <f>AV13*الإعدادات!$C$9*SUMPRODUCT(SUMIF(الإعدادات!$A$14:$A$19,$E13:$AI13,الإعدادات!$C$14:$C$19)*($E$7:$AI$7=1))</f>
        <v/>
      </c>
      <c r="BD13" s="48">
        <f>AW13+AX13+AY13+BC13-BA13-BB13</f>
        <v/>
      </c>
    </row>
    <row r="14" ht="20" customHeight="1">
      <c r="A14" s="39" t="n">
        <v>7</v>
      </c>
      <c r="B14" s="40" t="n">
        <v>7</v>
      </c>
      <c r="C14" s="41" t="inlineStr">
        <is>
          <t>حماده محمد محمد عبد الباقي</t>
        </is>
      </c>
      <c r="D14" s="39" t="inlineStr">
        <is>
          <t>SO</t>
        </is>
      </c>
      <c r="E14" s="42" t="n"/>
      <c r="F14" s="42" t="n"/>
      <c r="G14" s="42" t="n"/>
      <c r="H14" s="43" t="n"/>
      <c r="I14" s="43" t="n"/>
      <c r="J14" s="42" t="n"/>
      <c r="K14" s="42" t="n"/>
      <c r="L14" s="42" t="n"/>
      <c r="M14" s="42" t="n"/>
      <c r="N14" s="42" t="n"/>
      <c r="O14" s="43" t="n"/>
      <c r="P14" s="43" t="n"/>
      <c r="Q14" s="42" t="n"/>
      <c r="R14" s="42" t="n"/>
      <c r="S14" s="42" t="n"/>
      <c r="T14" s="42" t="n"/>
      <c r="U14" s="42" t="n"/>
      <c r="V14" s="43" t="n"/>
      <c r="W14" s="43" t="n"/>
      <c r="X14" s="42" t="n"/>
      <c r="Y14" s="42" t="n"/>
      <c r="Z14" s="42" t="n"/>
      <c r="AA14" s="42" t="n"/>
      <c r="AB14" s="42" t="n"/>
      <c r="AC14" s="43" t="n"/>
      <c r="AD14" s="43" t="n"/>
      <c r="AE14" s="42" t="n"/>
      <c r="AF14" s="42" t="n"/>
      <c r="AG14" s="42" t="n"/>
      <c r="AH14" s="42" t="n"/>
      <c r="AI14" s="42" t="n"/>
      <c r="AJ14" s="45">
        <f>COUNTIF($E14:$AI14,"P")</f>
        <v/>
      </c>
      <c r="AK14" s="45">
        <f>COUNTIF($E14:$AI14,"غ")</f>
        <v/>
      </c>
      <c r="AL14" s="45">
        <f>COUNTIF($E14:$AI14,"إ")</f>
        <v/>
      </c>
      <c r="AM14" s="45">
        <f>COUNTIF($E14:$AI14,"م")</f>
        <v/>
      </c>
      <c r="AN14" s="45">
        <f>COUNTIF($E14:$AI14,"خ")</f>
        <v/>
      </c>
      <c r="AO14" s="45">
        <f>COUNTIF($E14:$AI14,"د")</f>
        <v/>
      </c>
      <c r="AP14" s="46">
        <f>IF(COUNTA($E14:$AI14)=0,0,SUMPRODUCT(($E$5:$AI$5&lt;&gt;"")*($E14:$AI14="")))</f>
        <v/>
      </c>
      <c r="AQ14" s="46">
        <f>SUMPRODUCT(SUMIF(الإعدادات!$A$14:$A$19,$E14:$AI14,الإعدادات!$C$14:$C$19))</f>
        <v/>
      </c>
      <c r="AR14" s="46">
        <f>AQ14+AP14</f>
        <v/>
      </c>
      <c r="AT14" s="46">
        <f>IF(COUNTA($E14:$AI14)=0,IF(AS14="",0,AS14),IF(AS14="",AR14,AS14))</f>
        <v/>
      </c>
      <c r="AU14" s="47">
        <f>IFERROR(VLOOKUP($B14,'بيانات الموظفين'!$B$7:$K$65,5,FALSE),0)</f>
        <v/>
      </c>
      <c r="AV14" s="47">
        <f>IF(AU14=0,0,AU14/الإعدادات!$C$7)</f>
        <v/>
      </c>
      <c r="AW14" s="47">
        <f>IF(AT14&gt;=(COUNT($E$5:$AI$5)-الإعدادات!$C$6),AU14+AV14*(AT14-(COUNT($E$5:$AI$5)-الإعدادات!$C$6)),AV14*AT14)</f>
        <v/>
      </c>
      <c r="AX14" s="47">
        <f>AQ14*IFERROR(VLOOKUP($B14,'بيانات الموظفين'!$B$7:$K$65,7,FALSE),الإعدادات!$C$8)</f>
        <v/>
      </c>
      <c r="AY14" s="47">
        <f>IF(COUNTA($E14:$AI14)=0,0,IFERROR(VLOOKUP($B14,'بيانات الموظفين'!$B$7:$K$65,6,FALSE),0))</f>
        <v/>
      </c>
      <c r="BA14" s="47">
        <f>AZ14*AV14</f>
        <v/>
      </c>
      <c r="BC14" s="47">
        <f>AV14*الإعدادات!$C$9*SUMPRODUCT(SUMIF(الإعدادات!$A$14:$A$19,$E14:$AI14,الإعدادات!$C$14:$C$19)*($E$7:$AI$7=1))</f>
        <v/>
      </c>
      <c r="BD14" s="48">
        <f>AW14+AX14+AY14+BC14-BA14-BB14</f>
        <v/>
      </c>
    </row>
    <row r="15" ht="20" customHeight="1">
      <c r="A15" s="49" t="n">
        <v>8</v>
      </c>
      <c r="B15" s="50" t="n">
        <v>8</v>
      </c>
      <c r="C15" s="51" t="inlineStr">
        <is>
          <t>أيمن أمين أمين حنفي</t>
        </is>
      </c>
      <c r="D15" s="49" t="inlineStr">
        <is>
          <t>SO</t>
        </is>
      </c>
      <c r="E15" s="42" t="n"/>
      <c r="F15" s="42" t="n"/>
      <c r="G15" s="42" t="n"/>
      <c r="H15" s="43" t="n"/>
      <c r="I15" s="43" t="n"/>
      <c r="J15" s="42" t="n"/>
      <c r="K15" s="42" t="n"/>
      <c r="L15" s="42" t="n"/>
      <c r="M15" s="42" t="n"/>
      <c r="N15" s="42" t="n"/>
      <c r="O15" s="43" t="n"/>
      <c r="P15" s="43" t="n"/>
      <c r="Q15" s="42" t="n"/>
      <c r="R15" s="42" t="n"/>
      <c r="S15" s="42" t="n"/>
      <c r="T15" s="42" t="n"/>
      <c r="U15" s="42" t="n"/>
      <c r="V15" s="43" t="n"/>
      <c r="W15" s="43" t="n"/>
      <c r="X15" s="42" t="n"/>
      <c r="Y15" s="42" t="n"/>
      <c r="Z15" s="42" t="n"/>
      <c r="AA15" s="42" t="n"/>
      <c r="AB15" s="42" t="n"/>
      <c r="AC15" s="43" t="n"/>
      <c r="AD15" s="43" t="n"/>
      <c r="AE15" s="42" t="n"/>
      <c r="AF15" s="42" t="n"/>
      <c r="AG15" s="42" t="n"/>
      <c r="AH15" s="42" t="n"/>
      <c r="AI15" s="42" t="n"/>
      <c r="AJ15" s="52">
        <f>COUNTIF($E15:$AI15,"P")</f>
        <v/>
      </c>
      <c r="AK15" s="52">
        <f>COUNTIF($E15:$AI15,"غ")</f>
        <v/>
      </c>
      <c r="AL15" s="52">
        <f>COUNTIF($E15:$AI15,"إ")</f>
        <v/>
      </c>
      <c r="AM15" s="52">
        <f>COUNTIF($E15:$AI15,"م")</f>
        <v/>
      </c>
      <c r="AN15" s="52">
        <f>COUNTIF($E15:$AI15,"خ")</f>
        <v/>
      </c>
      <c r="AO15" s="52">
        <f>COUNTIF($E15:$AI15,"د")</f>
        <v/>
      </c>
      <c r="AP15" s="53">
        <f>IF(COUNTA($E15:$AI15)=0,0,SUMPRODUCT(($E$5:$AI$5&lt;&gt;"")*($E15:$AI15="")))</f>
        <v/>
      </c>
      <c r="AQ15" s="53">
        <f>SUMPRODUCT(SUMIF(الإعدادات!$A$14:$A$19,$E15:$AI15,الإعدادات!$C$14:$C$19))</f>
        <v/>
      </c>
      <c r="AR15" s="53">
        <f>AQ15+AP15</f>
        <v/>
      </c>
      <c r="AT15" s="53">
        <f>IF(COUNTA($E15:$AI15)=0,IF(AS15="",0,AS15),IF(AS15="",AR15,AS15))</f>
        <v/>
      </c>
      <c r="AU15" s="54">
        <f>IFERROR(VLOOKUP($B15,'بيانات الموظفين'!$B$7:$K$65,5,FALSE),0)</f>
        <v/>
      </c>
      <c r="AV15" s="54">
        <f>IF(AU15=0,0,AU15/الإعدادات!$C$7)</f>
        <v/>
      </c>
      <c r="AW15" s="54">
        <f>IF(AT15&gt;=(COUNT($E$5:$AI$5)-الإعدادات!$C$6),AU15+AV15*(AT15-(COUNT($E$5:$AI$5)-الإعدادات!$C$6)),AV15*AT15)</f>
        <v/>
      </c>
      <c r="AX15" s="54">
        <f>AQ15*IFERROR(VLOOKUP($B15,'بيانات الموظفين'!$B$7:$K$65,7,FALSE),الإعدادات!$C$8)</f>
        <v/>
      </c>
      <c r="AY15" s="54">
        <f>IF(COUNTA($E15:$AI15)=0,0,IFERROR(VLOOKUP($B15,'بيانات الموظفين'!$B$7:$K$65,6,FALSE),0))</f>
        <v/>
      </c>
      <c r="BA15" s="54">
        <f>AZ15*AV15</f>
        <v/>
      </c>
      <c r="BC15" s="54">
        <f>AV15*الإعدادات!$C$9*SUMPRODUCT(SUMIF(الإعدادات!$A$14:$A$19,$E15:$AI15,الإعدادات!$C$14:$C$19)*($E$7:$AI$7=1))</f>
        <v/>
      </c>
      <c r="BD15" s="48">
        <f>AW15+AX15+AY15+BC15-BA15-BB15</f>
        <v/>
      </c>
    </row>
    <row r="16" ht="20" customHeight="1">
      <c r="A16" s="39" t="n">
        <v>9</v>
      </c>
      <c r="B16" s="40" t="n">
        <v>9</v>
      </c>
      <c r="C16" s="41" t="inlineStr">
        <is>
          <t>احمد فتحي محمد زيدان</t>
        </is>
      </c>
      <c r="D16" s="39" t="inlineStr">
        <is>
          <t>SO</t>
        </is>
      </c>
      <c r="E16" s="42" t="n"/>
      <c r="F16" s="42" t="n"/>
      <c r="G16" s="42" t="n"/>
      <c r="H16" s="43" t="n"/>
      <c r="I16" s="43" t="n"/>
      <c r="J16" s="42" t="n"/>
      <c r="K16" s="42" t="n"/>
      <c r="L16" s="42" t="n"/>
      <c r="M16" s="42" t="n"/>
      <c r="N16" s="42" t="n"/>
      <c r="O16" s="43" t="n"/>
      <c r="P16" s="43" t="n"/>
      <c r="Q16" s="42" t="n"/>
      <c r="R16" s="42" t="n"/>
      <c r="S16" s="42" t="n"/>
      <c r="T16" s="42" t="n"/>
      <c r="U16" s="42" t="n"/>
      <c r="V16" s="43" t="n"/>
      <c r="W16" s="43" t="n"/>
      <c r="X16" s="42" t="n"/>
      <c r="Y16" s="42" t="n"/>
      <c r="Z16" s="42" t="n"/>
      <c r="AA16" s="42" t="n"/>
      <c r="AB16" s="42" t="n"/>
      <c r="AC16" s="43" t="n"/>
      <c r="AD16" s="43" t="n"/>
      <c r="AE16" s="42" t="n"/>
      <c r="AF16" s="42" t="n"/>
      <c r="AG16" s="42" t="n"/>
      <c r="AH16" s="42" t="n"/>
      <c r="AI16" s="42" t="n"/>
      <c r="AJ16" s="45">
        <f>COUNTIF($E16:$AI16,"P")</f>
        <v/>
      </c>
      <c r="AK16" s="45">
        <f>COUNTIF($E16:$AI16,"غ")</f>
        <v/>
      </c>
      <c r="AL16" s="45">
        <f>COUNTIF($E16:$AI16,"إ")</f>
        <v/>
      </c>
      <c r="AM16" s="45">
        <f>COUNTIF($E16:$AI16,"م")</f>
        <v/>
      </c>
      <c r="AN16" s="45">
        <f>COUNTIF($E16:$AI16,"خ")</f>
        <v/>
      </c>
      <c r="AO16" s="45">
        <f>COUNTIF($E16:$AI16,"د")</f>
        <v/>
      </c>
      <c r="AP16" s="46">
        <f>IF(COUNTA($E16:$AI16)=0,0,SUMPRODUCT(($E$5:$AI$5&lt;&gt;"")*($E16:$AI16="")))</f>
        <v/>
      </c>
      <c r="AQ16" s="46">
        <f>SUMPRODUCT(SUMIF(الإعدادات!$A$14:$A$19,$E16:$AI16,الإعدادات!$C$14:$C$19))</f>
        <v/>
      </c>
      <c r="AR16" s="46">
        <f>AQ16+AP16</f>
        <v/>
      </c>
      <c r="AT16" s="46">
        <f>IF(COUNTA($E16:$AI16)=0,IF(AS16="",0,AS16),IF(AS16="",AR16,AS16))</f>
        <v/>
      </c>
      <c r="AU16" s="47">
        <f>IFERROR(VLOOKUP($B16,'بيانات الموظفين'!$B$7:$K$65,5,FALSE),0)</f>
        <v/>
      </c>
      <c r="AV16" s="47">
        <f>IF(AU16=0,0,AU16/الإعدادات!$C$7)</f>
        <v/>
      </c>
      <c r="AW16" s="47">
        <f>IF(AT16&gt;=(COUNT($E$5:$AI$5)-الإعدادات!$C$6),AU16+AV16*(AT16-(COUNT($E$5:$AI$5)-الإعدادات!$C$6)),AV16*AT16)</f>
        <v/>
      </c>
      <c r="AX16" s="47">
        <f>AQ16*IFERROR(VLOOKUP($B16,'بيانات الموظفين'!$B$7:$K$65,7,FALSE),الإعدادات!$C$8)</f>
        <v/>
      </c>
      <c r="AY16" s="47">
        <f>IF(COUNTA($E16:$AI16)=0,0,IFERROR(VLOOKUP($B16,'بيانات الموظفين'!$B$7:$K$65,6,FALSE),0))</f>
        <v/>
      </c>
      <c r="BA16" s="47">
        <f>AZ16*AV16</f>
        <v/>
      </c>
      <c r="BC16" s="47">
        <f>AV16*الإعدادات!$C$9*SUMPRODUCT(SUMIF(الإعدادات!$A$14:$A$19,$E16:$AI16,الإعدادات!$C$14:$C$19)*($E$7:$AI$7=1))</f>
        <v/>
      </c>
      <c r="BD16" s="48">
        <f>AW16+AX16+AY16+BC16-BA16-BB16</f>
        <v/>
      </c>
    </row>
    <row r="17" ht="20" customHeight="1">
      <c r="A17" s="49" t="n">
        <v>10</v>
      </c>
      <c r="B17" s="50" t="n">
        <v>10</v>
      </c>
      <c r="C17" s="51" t="inlineStr">
        <is>
          <t>البدري عبد الكريم محمد حسانين</t>
        </is>
      </c>
      <c r="D17" s="49" t="inlineStr">
        <is>
          <t>SO</t>
        </is>
      </c>
      <c r="E17" s="42" t="n"/>
      <c r="F17" s="42" t="n"/>
      <c r="G17" s="42" t="n"/>
      <c r="H17" s="43" t="n"/>
      <c r="I17" s="43" t="n"/>
      <c r="J17" s="42" t="n"/>
      <c r="K17" s="42" t="n"/>
      <c r="L17" s="42" t="n"/>
      <c r="M17" s="42" t="n"/>
      <c r="N17" s="42" t="n"/>
      <c r="O17" s="43" t="n"/>
      <c r="P17" s="43" t="n"/>
      <c r="Q17" s="42" t="n"/>
      <c r="R17" s="42" t="n"/>
      <c r="S17" s="42" t="n"/>
      <c r="T17" s="42" t="n"/>
      <c r="U17" s="42" t="n"/>
      <c r="V17" s="43" t="n"/>
      <c r="W17" s="43" t="n"/>
      <c r="X17" s="42" t="n"/>
      <c r="Y17" s="42" t="n"/>
      <c r="Z17" s="42" t="n"/>
      <c r="AA17" s="42" t="n"/>
      <c r="AB17" s="42" t="n"/>
      <c r="AC17" s="43" t="n"/>
      <c r="AD17" s="43" t="n"/>
      <c r="AE17" s="42" t="n"/>
      <c r="AF17" s="42" t="n"/>
      <c r="AG17" s="42" t="n"/>
      <c r="AH17" s="42" t="n"/>
      <c r="AI17" s="42" t="n"/>
      <c r="AJ17" s="52">
        <f>COUNTIF($E17:$AI17,"P")</f>
        <v/>
      </c>
      <c r="AK17" s="52">
        <f>COUNTIF($E17:$AI17,"غ")</f>
        <v/>
      </c>
      <c r="AL17" s="52">
        <f>COUNTIF($E17:$AI17,"إ")</f>
        <v/>
      </c>
      <c r="AM17" s="52">
        <f>COUNTIF($E17:$AI17,"م")</f>
        <v/>
      </c>
      <c r="AN17" s="52">
        <f>COUNTIF($E17:$AI17,"خ")</f>
        <v/>
      </c>
      <c r="AO17" s="52">
        <f>COUNTIF($E17:$AI17,"د")</f>
        <v/>
      </c>
      <c r="AP17" s="53">
        <f>IF(COUNTA($E17:$AI17)=0,0,SUMPRODUCT(($E$5:$AI$5&lt;&gt;"")*($E17:$AI17="")))</f>
        <v/>
      </c>
      <c r="AQ17" s="53">
        <f>SUMPRODUCT(SUMIF(الإعدادات!$A$14:$A$19,$E17:$AI17,الإعدادات!$C$14:$C$19))</f>
        <v/>
      </c>
      <c r="AR17" s="53">
        <f>AQ17+AP17</f>
        <v/>
      </c>
      <c r="AT17" s="53">
        <f>IF(COUNTA($E17:$AI17)=0,IF(AS17="",0,AS17),IF(AS17="",AR17,AS17))</f>
        <v/>
      </c>
      <c r="AU17" s="54">
        <f>IFERROR(VLOOKUP($B17,'بيانات الموظفين'!$B$7:$K$65,5,FALSE),0)</f>
        <v/>
      </c>
      <c r="AV17" s="54">
        <f>IF(AU17=0,0,AU17/الإعدادات!$C$7)</f>
        <v/>
      </c>
      <c r="AW17" s="54">
        <f>IF(AT17&gt;=(COUNT($E$5:$AI$5)-الإعدادات!$C$6),AU17+AV17*(AT17-(COUNT($E$5:$AI$5)-الإعدادات!$C$6)),AV17*AT17)</f>
        <v/>
      </c>
      <c r="AX17" s="54">
        <f>AQ17*IFERROR(VLOOKUP($B17,'بيانات الموظفين'!$B$7:$K$65,7,FALSE),الإعدادات!$C$8)</f>
        <v/>
      </c>
      <c r="AY17" s="54">
        <f>IF(COUNTA($E17:$AI17)=0,0,IFERROR(VLOOKUP($B17,'بيانات الموظفين'!$B$7:$K$65,6,FALSE),0))</f>
        <v/>
      </c>
      <c r="BA17" s="54">
        <f>AZ17*AV17</f>
        <v/>
      </c>
      <c r="BC17" s="54">
        <f>AV17*الإعدادات!$C$9*SUMPRODUCT(SUMIF(الإعدادات!$A$14:$A$19,$E17:$AI17,الإعدادات!$C$14:$C$19)*($E$7:$AI$7=1))</f>
        <v/>
      </c>
      <c r="BD17" s="48">
        <f>AW17+AX17+AY17+BC17-BA17-BB17</f>
        <v/>
      </c>
    </row>
    <row r="18" ht="20" customHeight="1">
      <c r="A18" s="39" t="n">
        <v>11</v>
      </c>
      <c r="B18" s="40" t="n">
        <v>11</v>
      </c>
      <c r="C18" s="41" t="inlineStr">
        <is>
          <t>أحمد عبد الرحيم خضري حسين</t>
        </is>
      </c>
      <c r="D18" s="39" t="inlineStr">
        <is>
          <t>SO</t>
        </is>
      </c>
      <c r="E18" s="42" t="n"/>
      <c r="F18" s="42" t="n"/>
      <c r="G18" s="42" t="n"/>
      <c r="H18" s="43" t="n"/>
      <c r="I18" s="43" t="n"/>
      <c r="J18" s="42" t="n"/>
      <c r="K18" s="42" t="n"/>
      <c r="L18" s="42" t="n"/>
      <c r="M18" s="42" t="n"/>
      <c r="N18" s="42" t="n"/>
      <c r="O18" s="43" t="n"/>
      <c r="P18" s="43" t="n"/>
      <c r="Q18" s="42" t="n"/>
      <c r="R18" s="42" t="n"/>
      <c r="S18" s="42" t="n"/>
      <c r="T18" s="42" t="n"/>
      <c r="U18" s="42" t="n"/>
      <c r="V18" s="43" t="n"/>
      <c r="W18" s="43" t="n"/>
      <c r="X18" s="42" t="n"/>
      <c r="Y18" s="42" t="n"/>
      <c r="Z18" s="42" t="n"/>
      <c r="AA18" s="42" t="n"/>
      <c r="AB18" s="42" t="n"/>
      <c r="AC18" s="43" t="n"/>
      <c r="AD18" s="43" t="n"/>
      <c r="AE18" s="42" t="n"/>
      <c r="AF18" s="42" t="n"/>
      <c r="AG18" s="42" t="n"/>
      <c r="AH18" s="42" t="n"/>
      <c r="AI18" s="42" t="n"/>
      <c r="AJ18" s="45">
        <f>COUNTIF($E18:$AI18,"P")</f>
        <v/>
      </c>
      <c r="AK18" s="45">
        <f>COUNTIF($E18:$AI18,"غ")</f>
        <v/>
      </c>
      <c r="AL18" s="45">
        <f>COUNTIF($E18:$AI18,"إ")</f>
        <v/>
      </c>
      <c r="AM18" s="45">
        <f>COUNTIF($E18:$AI18,"م")</f>
        <v/>
      </c>
      <c r="AN18" s="45">
        <f>COUNTIF($E18:$AI18,"خ")</f>
        <v/>
      </c>
      <c r="AO18" s="45">
        <f>COUNTIF($E18:$AI18,"د")</f>
        <v/>
      </c>
      <c r="AP18" s="46">
        <f>IF(COUNTA($E18:$AI18)=0,0,SUMPRODUCT(($E$5:$AI$5&lt;&gt;"")*($E18:$AI18="")))</f>
        <v/>
      </c>
      <c r="AQ18" s="46">
        <f>SUMPRODUCT(SUMIF(الإعدادات!$A$14:$A$19,$E18:$AI18,الإعدادات!$C$14:$C$19))</f>
        <v/>
      </c>
      <c r="AR18" s="46">
        <f>AQ18+AP18</f>
        <v/>
      </c>
      <c r="AT18" s="46">
        <f>IF(COUNTA($E18:$AI18)=0,IF(AS18="",0,AS18),IF(AS18="",AR18,AS18))</f>
        <v/>
      </c>
      <c r="AU18" s="47">
        <f>IFERROR(VLOOKUP($B18,'بيانات الموظفين'!$B$7:$K$65,5,FALSE),0)</f>
        <v/>
      </c>
      <c r="AV18" s="47">
        <f>IF(AU18=0,0,AU18/الإعدادات!$C$7)</f>
        <v/>
      </c>
      <c r="AW18" s="47">
        <f>IF(AT18&gt;=(COUNT($E$5:$AI$5)-الإعدادات!$C$6),AU18+AV18*(AT18-(COUNT($E$5:$AI$5)-الإعدادات!$C$6)),AV18*AT18)</f>
        <v/>
      </c>
      <c r="AX18" s="47">
        <f>AQ18*IFERROR(VLOOKUP($B18,'بيانات الموظفين'!$B$7:$K$65,7,FALSE),الإعدادات!$C$8)</f>
        <v/>
      </c>
      <c r="AY18" s="47">
        <f>IF(COUNTA($E18:$AI18)=0,0,IFERROR(VLOOKUP($B18,'بيانات الموظفين'!$B$7:$K$65,6,FALSE),0))</f>
        <v/>
      </c>
      <c r="BA18" s="47">
        <f>AZ18*AV18</f>
        <v/>
      </c>
      <c r="BC18" s="47">
        <f>AV18*الإعدادات!$C$9*SUMPRODUCT(SUMIF(الإعدادات!$A$14:$A$19,$E18:$AI18,الإعدادات!$C$14:$C$19)*($E$7:$AI$7=1))</f>
        <v/>
      </c>
      <c r="BD18" s="48">
        <f>AW18+AX18+AY18+BC18-BA18-BB18</f>
        <v/>
      </c>
    </row>
    <row r="19" ht="20" customHeight="1">
      <c r="A19" s="49" t="n">
        <v>12</v>
      </c>
      <c r="B19" s="50" t="n">
        <v>12</v>
      </c>
      <c r="C19" s="51" t="inlineStr">
        <is>
          <t>محمد سلطان النطري محمد</t>
        </is>
      </c>
      <c r="D19" s="49" t="inlineStr">
        <is>
          <t>SO</t>
        </is>
      </c>
      <c r="E19" s="42" t="n"/>
      <c r="F19" s="42" t="n"/>
      <c r="G19" s="42" t="n"/>
      <c r="H19" s="43" t="n"/>
      <c r="I19" s="43" t="n"/>
      <c r="J19" s="42" t="n"/>
      <c r="K19" s="42" t="n"/>
      <c r="L19" s="42" t="n"/>
      <c r="M19" s="42" t="n"/>
      <c r="N19" s="42" t="n"/>
      <c r="O19" s="43" t="n"/>
      <c r="P19" s="43" t="n"/>
      <c r="Q19" s="42" t="n"/>
      <c r="R19" s="42" t="n"/>
      <c r="S19" s="42" t="n"/>
      <c r="T19" s="42" t="n"/>
      <c r="U19" s="42" t="n"/>
      <c r="V19" s="43" t="n"/>
      <c r="W19" s="43" t="n"/>
      <c r="X19" s="42" t="n"/>
      <c r="Y19" s="42" t="n"/>
      <c r="Z19" s="42" t="n"/>
      <c r="AA19" s="42" t="n"/>
      <c r="AB19" s="42" t="n"/>
      <c r="AC19" s="43" t="n"/>
      <c r="AD19" s="43" t="n"/>
      <c r="AE19" s="42" t="n"/>
      <c r="AF19" s="42" t="n"/>
      <c r="AG19" s="42" t="n"/>
      <c r="AH19" s="42" t="n"/>
      <c r="AI19" s="42" t="n"/>
      <c r="AJ19" s="52">
        <f>COUNTIF($E19:$AI19,"P")</f>
        <v/>
      </c>
      <c r="AK19" s="52">
        <f>COUNTIF($E19:$AI19,"غ")</f>
        <v/>
      </c>
      <c r="AL19" s="52">
        <f>COUNTIF($E19:$AI19,"إ")</f>
        <v/>
      </c>
      <c r="AM19" s="52">
        <f>COUNTIF($E19:$AI19,"م")</f>
        <v/>
      </c>
      <c r="AN19" s="52">
        <f>COUNTIF($E19:$AI19,"خ")</f>
        <v/>
      </c>
      <c r="AO19" s="52">
        <f>COUNTIF($E19:$AI19,"د")</f>
        <v/>
      </c>
      <c r="AP19" s="53">
        <f>IF(COUNTA($E19:$AI19)=0,0,SUMPRODUCT(($E$5:$AI$5&lt;&gt;"")*($E19:$AI19="")))</f>
        <v/>
      </c>
      <c r="AQ19" s="53">
        <f>SUMPRODUCT(SUMIF(الإعدادات!$A$14:$A$19,$E19:$AI19,الإعدادات!$C$14:$C$19))</f>
        <v/>
      </c>
      <c r="AR19" s="53">
        <f>AQ19+AP19</f>
        <v/>
      </c>
      <c r="AT19" s="53">
        <f>IF(COUNTA($E19:$AI19)=0,IF(AS19="",0,AS19),IF(AS19="",AR19,AS19))</f>
        <v/>
      </c>
      <c r="AU19" s="54">
        <f>IFERROR(VLOOKUP($B19,'بيانات الموظفين'!$B$7:$K$65,5,FALSE),0)</f>
        <v/>
      </c>
      <c r="AV19" s="54">
        <f>IF(AU19=0,0,AU19/الإعدادات!$C$7)</f>
        <v/>
      </c>
      <c r="AW19" s="54">
        <f>IF(AT19&gt;=(COUNT($E$5:$AI$5)-الإعدادات!$C$6),AU19+AV19*(AT19-(COUNT($E$5:$AI$5)-الإعدادات!$C$6)),AV19*AT19)</f>
        <v/>
      </c>
      <c r="AX19" s="54">
        <f>AQ19*IFERROR(VLOOKUP($B19,'بيانات الموظفين'!$B$7:$K$65,7,FALSE),الإعدادات!$C$8)</f>
        <v/>
      </c>
      <c r="AY19" s="54">
        <f>IF(COUNTA($E19:$AI19)=0,0,IFERROR(VLOOKUP($B19,'بيانات الموظفين'!$B$7:$K$65,6,FALSE),0))</f>
        <v/>
      </c>
      <c r="BA19" s="54">
        <f>AZ19*AV19</f>
        <v/>
      </c>
      <c r="BC19" s="54">
        <f>AV19*الإعدادات!$C$9*SUMPRODUCT(SUMIF(الإعدادات!$A$14:$A$19,$E19:$AI19,الإعدادات!$C$14:$C$19)*($E$7:$AI$7=1))</f>
        <v/>
      </c>
      <c r="BD19" s="48">
        <f>AW19+AX19+AY19+BC19-BA19-BB19</f>
        <v/>
      </c>
    </row>
    <row r="20" ht="20" customHeight="1">
      <c r="A20" s="39" t="n">
        <v>13</v>
      </c>
      <c r="B20" s="40" t="n">
        <v>13</v>
      </c>
      <c r="C20" s="41" t="inlineStr">
        <is>
          <t>مصطفي محمد مصطفي نوبي</t>
        </is>
      </c>
      <c r="D20" s="39" t="inlineStr">
        <is>
          <t>SO</t>
        </is>
      </c>
      <c r="E20" s="42" t="n"/>
      <c r="F20" s="42" t="n"/>
      <c r="G20" s="42" t="n"/>
      <c r="H20" s="43" t="n"/>
      <c r="I20" s="43" t="n"/>
      <c r="J20" s="42" t="n"/>
      <c r="K20" s="42" t="n"/>
      <c r="L20" s="42" t="n"/>
      <c r="M20" s="42" t="n"/>
      <c r="N20" s="42" t="n"/>
      <c r="O20" s="43" t="n"/>
      <c r="P20" s="43" t="n"/>
      <c r="Q20" s="42" t="n"/>
      <c r="R20" s="42" t="n"/>
      <c r="S20" s="42" t="n"/>
      <c r="T20" s="42" t="n"/>
      <c r="U20" s="42" t="n"/>
      <c r="V20" s="43" t="n"/>
      <c r="W20" s="43" t="n"/>
      <c r="X20" s="42" t="n"/>
      <c r="Y20" s="42" t="n"/>
      <c r="Z20" s="42" t="n"/>
      <c r="AA20" s="42" t="n"/>
      <c r="AB20" s="42" t="n"/>
      <c r="AC20" s="43" t="n"/>
      <c r="AD20" s="43" t="n"/>
      <c r="AE20" s="42" t="n"/>
      <c r="AF20" s="42" t="n"/>
      <c r="AG20" s="42" t="n"/>
      <c r="AH20" s="42" t="n"/>
      <c r="AI20" s="42" t="n"/>
      <c r="AJ20" s="45">
        <f>COUNTIF($E20:$AI20,"P")</f>
        <v/>
      </c>
      <c r="AK20" s="45">
        <f>COUNTIF($E20:$AI20,"غ")</f>
        <v/>
      </c>
      <c r="AL20" s="45">
        <f>COUNTIF($E20:$AI20,"إ")</f>
        <v/>
      </c>
      <c r="AM20" s="45">
        <f>COUNTIF($E20:$AI20,"م")</f>
        <v/>
      </c>
      <c r="AN20" s="45">
        <f>COUNTIF($E20:$AI20,"خ")</f>
        <v/>
      </c>
      <c r="AO20" s="45">
        <f>COUNTIF($E20:$AI20,"د")</f>
        <v/>
      </c>
      <c r="AP20" s="46">
        <f>IF(COUNTA($E20:$AI20)=0,0,SUMPRODUCT(($E$5:$AI$5&lt;&gt;"")*($E20:$AI20="")))</f>
        <v/>
      </c>
      <c r="AQ20" s="46">
        <f>SUMPRODUCT(SUMIF(الإعدادات!$A$14:$A$19,$E20:$AI20,الإعدادات!$C$14:$C$19))</f>
        <v/>
      </c>
      <c r="AR20" s="46">
        <f>AQ20+AP20</f>
        <v/>
      </c>
      <c r="AT20" s="46">
        <f>IF(COUNTA($E20:$AI20)=0,IF(AS20="",0,AS20),IF(AS20="",AR20,AS20))</f>
        <v/>
      </c>
      <c r="AU20" s="47">
        <f>IFERROR(VLOOKUP($B20,'بيانات الموظفين'!$B$7:$K$65,5,FALSE),0)</f>
        <v/>
      </c>
      <c r="AV20" s="47">
        <f>IF(AU20=0,0,AU20/الإعدادات!$C$7)</f>
        <v/>
      </c>
      <c r="AW20" s="47">
        <f>IF(AT20&gt;=(COUNT($E$5:$AI$5)-الإعدادات!$C$6),AU20+AV20*(AT20-(COUNT($E$5:$AI$5)-الإعدادات!$C$6)),AV20*AT20)</f>
        <v/>
      </c>
      <c r="AX20" s="47">
        <f>AQ20*IFERROR(VLOOKUP($B20,'بيانات الموظفين'!$B$7:$K$65,7,FALSE),الإعدادات!$C$8)</f>
        <v/>
      </c>
      <c r="AY20" s="47">
        <f>IF(COUNTA($E20:$AI20)=0,0,IFERROR(VLOOKUP($B20,'بيانات الموظفين'!$B$7:$K$65,6,FALSE),0))</f>
        <v/>
      </c>
      <c r="BA20" s="47">
        <f>AZ20*AV20</f>
        <v/>
      </c>
      <c r="BC20" s="47">
        <f>AV20*الإعدادات!$C$9*SUMPRODUCT(SUMIF(الإعدادات!$A$14:$A$19,$E20:$AI20,الإعدادات!$C$14:$C$19)*($E$7:$AI$7=1))</f>
        <v/>
      </c>
      <c r="BD20" s="48">
        <f>AW20+AX20+AY20+BC20-BA20-BB20</f>
        <v/>
      </c>
    </row>
    <row r="21" ht="20" customHeight="1">
      <c r="A21" s="49" t="n">
        <v>14</v>
      </c>
      <c r="B21" s="50" t="n">
        <v>14</v>
      </c>
      <c r="C21" s="51" t="inlineStr">
        <is>
          <t>محمد بهي الدين برعي مصطفي</t>
        </is>
      </c>
      <c r="D21" s="49" t="inlineStr">
        <is>
          <t>SO</t>
        </is>
      </c>
      <c r="E21" s="42" t="n"/>
      <c r="F21" s="42" t="n"/>
      <c r="G21" s="42" t="n"/>
      <c r="H21" s="43" t="n"/>
      <c r="I21" s="43" t="n"/>
      <c r="J21" s="42" t="n"/>
      <c r="K21" s="42" t="n"/>
      <c r="L21" s="42" t="n"/>
      <c r="M21" s="42" t="n"/>
      <c r="N21" s="42" t="n"/>
      <c r="O21" s="43" t="n"/>
      <c r="P21" s="43" t="n"/>
      <c r="Q21" s="42" t="n"/>
      <c r="R21" s="42" t="n"/>
      <c r="S21" s="42" t="n"/>
      <c r="T21" s="42" t="n"/>
      <c r="U21" s="42" t="n"/>
      <c r="V21" s="43" t="n"/>
      <c r="W21" s="43" t="n"/>
      <c r="X21" s="42" t="n"/>
      <c r="Y21" s="42" t="n"/>
      <c r="Z21" s="42" t="n"/>
      <c r="AA21" s="42" t="n"/>
      <c r="AB21" s="42" t="n"/>
      <c r="AC21" s="43" t="n"/>
      <c r="AD21" s="43" t="n"/>
      <c r="AE21" s="42" t="n"/>
      <c r="AF21" s="42" t="n"/>
      <c r="AG21" s="42" t="n"/>
      <c r="AH21" s="42" t="n"/>
      <c r="AI21" s="42" t="n"/>
      <c r="AJ21" s="52">
        <f>COUNTIF($E21:$AI21,"P")</f>
        <v/>
      </c>
      <c r="AK21" s="52">
        <f>COUNTIF($E21:$AI21,"غ")</f>
        <v/>
      </c>
      <c r="AL21" s="52">
        <f>COUNTIF($E21:$AI21,"إ")</f>
        <v/>
      </c>
      <c r="AM21" s="52">
        <f>COUNTIF($E21:$AI21,"م")</f>
        <v/>
      </c>
      <c r="AN21" s="52">
        <f>COUNTIF($E21:$AI21,"خ")</f>
        <v/>
      </c>
      <c r="AO21" s="52">
        <f>COUNTIF($E21:$AI21,"د")</f>
        <v/>
      </c>
      <c r="AP21" s="53">
        <f>IF(COUNTA($E21:$AI21)=0,0,SUMPRODUCT(($E$5:$AI$5&lt;&gt;"")*($E21:$AI21="")))</f>
        <v/>
      </c>
      <c r="AQ21" s="53">
        <f>SUMPRODUCT(SUMIF(الإعدادات!$A$14:$A$19,$E21:$AI21,الإعدادات!$C$14:$C$19))</f>
        <v/>
      </c>
      <c r="AR21" s="53">
        <f>AQ21+AP21</f>
        <v/>
      </c>
      <c r="AT21" s="53">
        <f>IF(COUNTA($E21:$AI21)=0,IF(AS21="",0,AS21),IF(AS21="",AR21,AS21))</f>
        <v/>
      </c>
      <c r="AU21" s="54">
        <f>IFERROR(VLOOKUP($B21,'بيانات الموظفين'!$B$7:$K$65,5,FALSE),0)</f>
        <v/>
      </c>
      <c r="AV21" s="54">
        <f>IF(AU21=0,0,AU21/الإعدادات!$C$7)</f>
        <v/>
      </c>
      <c r="AW21" s="54">
        <f>IF(AT21&gt;=(COUNT($E$5:$AI$5)-الإعدادات!$C$6),AU21+AV21*(AT21-(COUNT($E$5:$AI$5)-الإعدادات!$C$6)),AV21*AT21)</f>
        <v/>
      </c>
      <c r="AX21" s="54">
        <f>AQ21*IFERROR(VLOOKUP($B21,'بيانات الموظفين'!$B$7:$K$65,7,FALSE),الإعدادات!$C$8)</f>
        <v/>
      </c>
      <c r="AY21" s="54">
        <f>IF(COUNTA($E21:$AI21)=0,0,IFERROR(VLOOKUP($B21,'بيانات الموظفين'!$B$7:$K$65,6,FALSE),0))</f>
        <v/>
      </c>
      <c r="BA21" s="54">
        <f>AZ21*AV21</f>
        <v/>
      </c>
      <c r="BC21" s="54">
        <f>AV21*الإعدادات!$C$9*SUMPRODUCT(SUMIF(الإعدادات!$A$14:$A$19,$E21:$AI21,الإعدادات!$C$14:$C$19)*($E$7:$AI$7=1))</f>
        <v/>
      </c>
      <c r="BD21" s="48">
        <f>AW21+AX21+AY21+BC21-BA21-BB21</f>
        <v/>
      </c>
    </row>
    <row r="22" ht="20" customHeight="1">
      <c r="A22" s="39" t="n">
        <v>15</v>
      </c>
      <c r="B22" s="40" t="n">
        <v>15</v>
      </c>
      <c r="C22" s="41" t="inlineStr">
        <is>
          <t>سامح عبد العزيز أحمد صقر</t>
        </is>
      </c>
      <c r="D22" s="39" t="inlineStr">
        <is>
          <t>SUP</t>
        </is>
      </c>
      <c r="E22" s="42" t="n"/>
      <c r="F22" s="42" t="n"/>
      <c r="G22" s="42" t="n"/>
      <c r="H22" s="43" t="n"/>
      <c r="I22" s="43" t="n"/>
      <c r="J22" s="42" t="n"/>
      <c r="K22" s="42" t="n"/>
      <c r="L22" s="42" t="n"/>
      <c r="M22" s="42" t="n"/>
      <c r="N22" s="42" t="n"/>
      <c r="O22" s="43" t="n"/>
      <c r="P22" s="43" t="n"/>
      <c r="Q22" s="42" t="n"/>
      <c r="R22" s="42" t="n"/>
      <c r="S22" s="42" t="n"/>
      <c r="T22" s="42" t="n"/>
      <c r="U22" s="42" t="n"/>
      <c r="V22" s="43" t="n"/>
      <c r="W22" s="43" t="n"/>
      <c r="X22" s="42" t="n"/>
      <c r="Y22" s="42" t="n"/>
      <c r="Z22" s="42" t="n"/>
      <c r="AA22" s="42" t="n"/>
      <c r="AB22" s="42" t="n"/>
      <c r="AC22" s="43" t="n"/>
      <c r="AD22" s="43" t="n"/>
      <c r="AE22" s="42" t="n"/>
      <c r="AF22" s="42" t="n"/>
      <c r="AG22" s="42" t="n"/>
      <c r="AH22" s="42" t="n"/>
      <c r="AI22" s="42" t="n"/>
      <c r="AJ22" s="45">
        <f>COUNTIF($E22:$AI22,"P")</f>
        <v/>
      </c>
      <c r="AK22" s="45">
        <f>COUNTIF($E22:$AI22,"غ")</f>
        <v/>
      </c>
      <c r="AL22" s="45">
        <f>COUNTIF($E22:$AI22,"إ")</f>
        <v/>
      </c>
      <c r="AM22" s="45">
        <f>COUNTIF($E22:$AI22,"م")</f>
        <v/>
      </c>
      <c r="AN22" s="45">
        <f>COUNTIF($E22:$AI22,"خ")</f>
        <v/>
      </c>
      <c r="AO22" s="45">
        <f>COUNTIF($E22:$AI22,"د")</f>
        <v/>
      </c>
      <c r="AP22" s="46">
        <f>IF(COUNTA($E22:$AI22)=0,0,SUMPRODUCT(($E$5:$AI$5&lt;&gt;"")*($E22:$AI22="")))</f>
        <v/>
      </c>
      <c r="AQ22" s="46">
        <f>SUMPRODUCT(SUMIF(الإعدادات!$A$14:$A$19,$E22:$AI22,الإعدادات!$C$14:$C$19))</f>
        <v/>
      </c>
      <c r="AR22" s="46">
        <f>AQ22+AP22</f>
        <v/>
      </c>
      <c r="AT22" s="46">
        <f>IF(COUNTA($E22:$AI22)=0,IF(AS22="",0,AS22),IF(AS22="",AR22,AS22))</f>
        <v/>
      </c>
      <c r="AU22" s="47">
        <f>IFERROR(VLOOKUP($B22,'بيانات الموظفين'!$B$7:$K$65,5,FALSE),0)</f>
        <v/>
      </c>
      <c r="AV22" s="47">
        <f>IF(AU22=0,0,AU22/الإعدادات!$C$7)</f>
        <v/>
      </c>
      <c r="AW22" s="47">
        <f>IF(AT22&gt;=(COUNT($E$5:$AI$5)-الإعدادات!$C$6),AU22+AV22*(AT22-(COUNT($E$5:$AI$5)-الإعدادات!$C$6)),AV22*AT22)</f>
        <v/>
      </c>
      <c r="AX22" s="47">
        <f>AQ22*IFERROR(VLOOKUP($B22,'بيانات الموظفين'!$B$7:$K$65,7,FALSE),الإعدادات!$C$8)</f>
        <v/>
      </c>
      <c r="AY22" s="47">
        <f>IF(COUNTA($E22:$AI22)=0,0,IFERROR(VLOOKUP($B22,'بيانات الموظفين'!$B$7:$K$65,6,FALSE),0))</f>
        <v/>
      </c>
      <c r="BA22" s="47">
        <f>AZ22*AV22</f>
        <v/>
      </c>
      <c r="BC22" s="47">
        <f>AV22*الإعدادات!$C$9*SUMPRODUCT(SUMIF(الإعدادات!$A$14:$A$19,$E22:$AI22,الإعدادات!$C$14:$C$19)*($E$7:$AI$7=1))</f>
        <v/>
      </c>
      <c r="BD22" s="48">
        <f>AW22+AX22+AY22+BC22-BA22-BB22</f>
        <v/>
      </c>
    </row>
    <row r="23" ht="20" customHeight="1">
      <c r="A23" s="49" t="n">
        <v>16</v>
      </c>
      <c r="B23" s="50" t="n">
        <v>16</v>
      </c>
      <c r="C23" s="51" t="inlineStr">
        <is>
          <t>ماجد محمد علي عويضه</t>
        </is>
      </c>
      <c r="D23" s="49" t="inlineStr">
        <is>
          <t>SO</t>
        </is>
      </c>
      <c r="E23" s="42" t="n"/>
      <c r="F23" s="42" t="n"/>
      <c r="G23" s="42" t="n"/>
      <c r="H23" s="43" t="n"/>
      <c r="I23" s="43" t="n"/>
      <c r="J23" s="42" t="n"/>
      <c r="K23" s="42" t="n"/>
      <c r="L23" s="42" t="n"/>
      <c r="M23" s="42" t="n"/>
      <c r="N23" s="42" t="n"/>
      <c r="O23" s="43" t="n"/>
      <c r="P23" s="43" t="n"/>
      <c r="Q23" s="42" t="n"/>
      <c r="R23" s="42" t="n"/>
      <c r="S23" s="42" t="n"/>
      <c r="T23" s="42" t="n"/>
      <c r="U23" s="42" t="n"/>
      <c r="V23" s="43" t="n"/>
      <c r="W23" s="43" t="n"/>
      <c r="X23" s="42" t="n"/>
      <c r="Y23" s="42" t="n"/>
      <c r="Z23" s="42" t="n"/>
      <c r="AA23" s="42" t="n"/>
      <c r="AB23" s="42" t="n"/>
      <c r="AC23" s="43" t="n"/>
      <c r="AD23" s="43" t="n"/>
      <c r="AE23" s="42" t="n"/>
      <c r="AF23" s="42" t="n"/>
      <c r="AG23" s="42" t="n"/>
      <c r="AH23" s="42" t="n"/>
      <c r="AI23" s="42" t="n"/>
      <c r="AJ23" s="52">
        <f>COUNTIF($E23:$AI23,"P")</f>
        <v/>
      </c>
      <c r="AK23" s="52">
        <f>COUNTIF($E23:$AI23,"غ")</f>
        <v/>
      </c>
      <c r="AL23" s="52">
        <f>COUNTIF($E23:$AI23,"إ")</f>
        <v/>
      </c>
      <c r="AM23" s="52">
        <f>COUNTIF($E23:$AI23,"م")</f>
        <v/>
      </c>
      <c r="AN23" s="52">
        <f>COUNTIF($E23:$AI23,"خ")</f>
        <v/>
      </c>
      <c r="AO23" s="52">
        <f>COUNTIF($E23:$AI23,"د")</f>
        <v/>
      </c>
      <c r="AP23" s="53">
        <f>IF(COUNTA($E23:$AI23)=0,0,SUMPRODUCT(($E$5:$AI$5&lt;&gt;"")*($E23:$AI23="")))</f>
        <v/>
      </c>
      <c r="AQ23" s="53">
        <f>SUMPRODUCT(SUMIF(الإعدادات!$A$14:$A$19,$E23:$AI23,الإعدادات!$C$14:$C$19))</f>
        <v/>
      </c>
      <c r="AR23" s="53">
        <f>AQ23+AP23</f>
        <v/>
      </c>
      <c r="AT23" s="53">
        <f>IF(COUNTA($E23:$AI23)=0,IF(AS23="",0,AS23),IF(AS23="",AR23,AS23))</f>
        <v/>
      </c>
      <c r="AU23" s="54">
        <f>IFERROR(VLOOKUP($B23,'بيانات الموظفين'!$B$7:$K$65,5,FALSE),0)</f>
        <v/>
      </c>
      <c r="AV23" s="54">
        <f>IF(AU23=0,0,AU23/الإعدادات!$C$7)</f>
        <v/>
      </c>
      <c r="AW23" s="54">
        <f>IF(AT23&gt;=(COUNT($E$5:$AI$5)-الإعدادات!$C$6),AU23+AV23*(AT23-(COUNT($E$5:$AI$5)-الإعدادات!$C$6)),AV23*AT23)</f>
        <v/>
      </c>
      <c r="AX23" s="54">
        <f>AQ23*IFERROR(VLOOKUP($B23,'بيانات الموظفين'!$B$7:$K$65,7,FALSE),الإعدادات!$C$8)</f>
        <v/>
      </c>
      <c r="AY23" s="54">
        <f>IF(COUNTA($E23:$AI23)=0,0,IFERROR(VLOOKUP($B23,'بيانات الموظفين'!$B$7:$K$65,6,FALSE),0))</f>
        <v/>
      </c>
      <c r="BA23" s="54">
        <f>AZ23*AV23</f>
        <v/>
      </c>
      <c r="BC23" s="54">
        <f>AV23*الإعدادات!$C$9*SUMPRODUCT(SUMIF(الإعدادات!$A$14:$A$19,$E23:$AI23,الإعدادات!$C$14:$C$19)*($E$7:$AI$7=1))</f>
        <v/>
      </c>
      <c r="BD23" s="48">
        <f>AW23+AX23+AY23+BC23-BA23-BB23</f>
        <v/>
      </c>
    </row>
    <row r="24" ht="20" customHeight="1">
      <c r="A24" s="39" t="n">
        <v>17</v>
      </c>
      <c r="B24" s="40" t="n">
        <v>17</v>
      </c>
      <c r="C24" s="41" t="inlineStr">
        <is>
          <t>صلاح عبد الستار محمد علي</t>
        </is>
      </c>
      <c r="D24" s="39" t="inlineStr">
        <is>
          <t>SO</t>
        </is>
      </c>
      <c r="E24" s="42" t="n"/>
      <c r="F24" s="42" t="n"/>
      <c r="G24" s="42" t="n"/>
      <c r="H24" s="43" t="n"/>
      <c r="I24" s="43" t="n"/>
      <c r="J24" s="42" t="n"/>
      <c r="K24" s="42" t="n"/>
      <c r="L24" s="42" t="n"/>
      <c r="M24" s="42" t="n"/>
      <c r="N24" s="42" t="n"/>
      <c r="O24" s="43" t="n"/>
      <c r="P24" s="43" t="n"/>
      <c r="Q24" s="42" t="n"/>
      <c r="R24" s="42" t="n"/>
      <c r="S24" s="42" t="n"/>
      <c r="T24" s="42" t="n"/>
      <c r="U24" s="42" t="n"/>
      <c r="V24" s="43" t="n"/>
      <c r="W24" s="43" t="n"/>
      <c r="X24" s="42" t="n"/>
      <c r="Y24" s="42" t="n"/>
      <c r="Z24" s="42" t="n"/>
      <c r="AA24" s="42" t="n"/>
      <c r="AB24" s="42" t="n"/>
      <c r="AC24" s="43" t="n"/>
      <c r="AD24" s="43" t="n"/>
      <c r="AE24" s="42" t="n"/>
      <c r="AF24" s="42" t="n"/>
      <c r="AG24" s="42" t="n"/>
      <c r="AH24" s="42" t="n"/>
      <c r="AI24" s="42" t="n"/>
      <c r="AJ24" s="45">
        <f>COUNTIF($E24:$AI24,"P")</f>
        <v/>
      </c>
      <c r="AK24" s="45">
        <f>COUNTIF($E24:$AI24,"غ")</f>
        <v/>
      </c>
      <c r="AL24" s="45">
        <f>COUNTIF($E24:$AI24,"إ")</f>
        <v/>
      </c>
      <c r="AM24" s="45">
        <f>COUNTIF($E24:$AI24,"م")</f>
        <v/>
      </c>
      <c r="AN24" s="45">
        <f>COUNTIF($E24:$AI24,"خ")</f>
        <v/>
      </c>
      <c r="AO24" s="45">
        <f>COUNTIF($E24:$AI24,"د")</f>
        <v/>
      </c>
      <c r="AP24" s="46">
        <f>IF(COUNTA($E24:$AI24)=0,0,SUMPRODUCT(($E$5:$AI$5&lt;&gt;"")*($E24:$AI24="")))</f>
        <v/>
      </c>
      <c r="AQ24" s="46">
        <f>SUMPRODUCT(SUMIF(الإعدادات!$A$14:$A$19,$E24:$AI24,الإعدادات!$C$14:$C$19))</f>
        <v/>
      </c>
      <c r="AR24" s="46">
        <f>AQ24+AP24</f>
        <v/>
      </c>
      <c r="AT24" s="46">
        <f>IF(COUNTA($E24:$AI24)=0,IF(AS24="",0,AS24),IF(AS24="",AR24,AS24))</f>
        <v/>
      </c>
      <c r="AU24" s="47">
        <f>IFERROR(VLOOKUP($B24,'بيانات الموظفين'!$B$7:$K$65,5,FALSE),0)</f>
        <v/>
      </c>
      <c r="AV24" s="47">
        <f>IF(AU24=0,0,AU24/الإعدادات!$C$7)</f>
        <v/>
      </c>
      <c r="AW24" s="47">
        <f>IF(AT24&gt;=(COUNT($E$5:$AI$5)-الإعدادات!$C$6),AU24+AV24*(AT24-(COUNT($E$5:$AI$5)-الإعدادات!$C$6)),AV24*AT24)</f>
        <v/>
      </c>
      <c r="AX24" s="47">
        <f>AQ24*IFERROR(VLOOKUP($B24,'بيانات الموظفين'!$B$7:$K$65,7,FALSE),الإعدادات!$C$8)</f>
        <v/>
      </c>
      <c r="AY24" s="47">
        <f>IF(COUNTA($E24:$AI24)=0,0,IFERROR(VLOOKUP($B24,'بيانات الموظفين'!$B$7:$K$65,6,FALSE),0))</f>
        <v/>
      </c>
      <c r="BA24" s="47">
        <f>AZ24*AV24</f>
        <v/>
      </c>
      <c r="BC24" s="47">
        <f>AV24*الإعدادات!$C$9*SUMPRODUCT(SUMIF(الإعدادات!$A$14:$A$19,$E24:$AI24,الإعدادات!$C$14:$C$19)*($E$7:$AI$7=1))</f>
        <v/>
      </c>
      <c r="BD24" s="48">
        <f>AW24+AX24+AY24+BC24-BA24-BB24</f>
        <v/>
      </c>
    </row>
    <row r="25" ht="20" customHeight="1">
      <c r="A25" s="49" t="n">
        <v>18</v>
      </c>
      <c r="B25" s="50" t="n">
        <v>18</v>
      </c>
      <c r="C25" s="51" t="inlineStr">
        <is>
          <t>عمر شحات مصطفي رضوان</t>
        </is>
      </c>
      <c r="D25" s="49" t="inlineStr">
        <is>
          <t>SO</t>
        </is>
      </c>
      <c r="E25" s="42" t="n"/>
      <c r="F25" s="42" t="n"/>
      <c r="G25" s="42" t="n"/>
      <c r="H25" s="43" t="n"/>
      <c r="I25" s="43" t="n"/>
      <c r="J25" s="42" t="n"/>
      <c r="K25" s="42" t="n"/>
      <c r="L25" s="42" t="n"/>
      <c r="M25" s="42" t="n"/>
      <c r="N25" s="42" t="n"/>
      <c r="O25" s="43" t="n"/>
      <c r="P25" s="43" t="n"/>
      <c r="Q25" s="42" t="n"/>
      <c r="R25" s="42" t="n"/>
      <c r="S25" s="42" t="n"/>
      <c r="T25" s="42" t="n"/>
      <c r="U25" s="42" t="n"/>
      <c r="V25" s="43" t="n"/>
      <c r="W25" s="43" t="n"/>
      <c r="X25" s="42" t="n"/>
      <c r="Y25" s="42" t="n"/>
      <c r="Z25" s="42" t="n"/>
      <c r="AA25" s="42" t="n"/>
      <c r="AB25" s="42" t="n"/>
      <c r="AC25" s="43" t="n"/>
      <c r="AD25" s="43" t="n"/>
      <c r="AE25" s="42" t="n"/>
      <c r="AF25" s="42" t="n"/>
      <c r="AG25" s="42" t="n"/>
      <c r="AH25" s="42" t="n"/>
      <c r="AI25" s="42" t="n"/>
      <c r="AJ25" s="52">
        <f>COUNTIF($E25:$AI25,"P")</f>
        <v/>
      </c>
      <c r="AK25" s="52">
        <f>COUNTIF($E25:$AI25,"غ")</f>
        <v/>
      </c>
      <c r="AL25" s="52">
        <f>COUNTIF($E25:$AI25,"إ")</f>
        <v/>
      </c>
      <c r="AM25" s="52">
        <f>COUNTIF($E25:$AI25,"م")</f>
        <v/>
      </c>
      <c r="AN25" s="52">
        <f>COUNTIF($E25:$AI25,"خ")</f>
        <v/>
      </c>
      <c r="AO25" s="52">
        <f>COUNTIF($E25:$AI25,"د")</f>
        <v/>
      </c>
      <c r="AP25" s="53">
        <f>IF(COUNTA($E25:$AI25)=0,0,SUMPRODUCT(($E$5:$AI$5&lt;&gt;"")*($E25:$AI25="")))</f>
        <v/>
      </c>
      <c r="AQ25" s="53">
        <f>SUMPRODUCT(SUMIF(الإعدادات!$A$14:$A$19,$E25:$AI25,الإعدادات!$C$14:$C$19))</f>
        <v/>
      </c>
      <c r="AR25" s="53">
        <f>AQ25+AP25</f>
        <v/>
      </c>
      <c r="AT25" s="53">
        <f>IF(COUNTA($E25:$AI25)=0,IF(AS25="",0,AS25),IF(AS25="",AR25,AS25))</f>
        <v/>
      </c>
      <c r="AU25" s="54">
        <f>IFERROR(VLOOKUP($B25,'بيانات الموظفين'!$B$7:$K$65,5,FALSE),0)</f>
        <v/>
      </c>
      <c r="AV25" s="54">
        <f>IF(AU25=0,0,AU25/الإعدادات!$C$7)</f>
        <v/>
      </c>
      <c r="AW25" s="54">
        <f>IF(AT25&gt;=(COUNT($E$5:$AI$5)-الإعدادات!$C$6),AU25+AV25*(AT25-(COUNT($E$5:$AI$5)-الإعدادات!$C$6)),AV25*AT25)</f>
        <v/>
      </c>
      <c r="AX25" s="54">
        <f>AQ25*IFERROR(VLOOKUP($B25,'بيانات الموظفين'!$B$7:$K$65,7,FALSE),الإعدادات!$C$8)</f>
        <v/>
      </c>
      <c r="AY25" s="54">
        <f>IF(COUNTA($E25:$AI25)=0,0,IFERROR(VLOOKUP($B25,'بيانات الموظفين'!$B$7:$K$65,6,FALSE),0))</f>
        <v/>
      </c>
      <c r="BA25" s="54">
        <f>AZ25*AV25</f>
        <v/>
      </c>
      <c r="BC25" s="54">
        <f>AV25*الإعدادات!$C$9*SUMPRODUCT(SUMIF(الإعدادات!$A$14:$A$19,$E25:$AI25,الإعدادات!$C$14:$C$19)*($E$7:$AI$7=1))</f>
        <v/>
      </c>
      <c r="BD25" s="48">
        <f>AW25+AX25+AY25+BC25-BA25-BB25</f>
        <v/>
      </c>
    </row>
    <row r="26" ht="20" customHeight="1">
      <c r="A26" s="39" t="n">
        <v>19</v>
      </c>
      <c r="B26" s="40" t="n">
        <v>19</v>
      </c>
      <c r="C26" s="41" t="inlineStr">
        <is>
          <t>محمد الصغير مسلم عبد العال</t>
        </is>
      </c>
      <c r="D26" s="39" t="inlineStr">
        <is>
          <t>SO</t>
        </is>
      </c>
      <c r="E26" s="42" t="n"/>
      <c r="F26" s="42" t="n"/>
      <c r="G26" s="42" t="n"/>
      <c r="H26" s="43" t="n"/>
      <c r="I26" s="43" t="n"/>
      <c r="J26" s="42" t="n"/>
      <c r="K26" s="42" t="n"/>
      <c r="L26" s="42" t="n"/>
      <c r="M26" s="42" t="n"/>
      <c r="N26" s="42" t="n"/>
      <c r="O26" s="43" t="n"/>
      <c r="P26" s="43" t="n"/>
      <c r="Q26" s="42" t="n"/>
      <c r="R26" s="42" t="n"/>
      <c r="S26" s="42" t="n"/>
      <c r="T26" s="42" t="n"/>
      <c r="U26" s="42" t="n"/>
      <c r="V26" s="43" t="n"/>
      <c r="W26" s="43" t="n"/>
      <c r="X26" s="42" t="n"/>
      <c r="Y26" s="42" t="n"/>
      <c r="Z26" s="42" t="n"/>
      <c r="AA26" s="42" t="n"/>
      <c r="AB26" s="42" t="n"/>
      <c r="AC26" s="43" t="n"/>
      <c r="AD26" s="43" t="n"/>
      <c r="AE26" s="42" t="n"/>
      <c r="AF26" s="42" t="n"/>
      <c r="AG26" s="42" t="n"/>
      <c r="AH26" s="42" t="n"/>
      <c r="AI26" s="42" t="n"/>
      <c r="AJ26" s="45">
        <f>COUNTIF($E26:$AI26,"P")</f>
        <v/>
      </c>
      <c r="AK26" s="45">
        <f>COUNTIF($E26:$AI26,"غ")</f>
        <v/>
      </c>
      <c r="AL26" s="45">
        <f>COUNTIF($E26:$AI26,"إ")</f>
        <v/>
      </c>
      <c r="AM26" s="45">
        <f>COUNTIF($E26:$AI26,"م")</f>
        <v/>
      </c>
      <c r="AN26" s="45">
        <f>COUNTIF($E26:$AI26,"خ")</f>
        <v/>
      </c>
      <c r="AO26" s="45">
        <f>COUNTIF($E26:$AI26,"د")</f>
        <v/>
      </c>
      <c r="AP26" s="46">
        <f>IF(COUNTA($E26:$AI26)=0,0,SUMPRODUCT(($E$5:$AI$5&lt;&gt;"")*($E26:$AI26="")))</f>
        <v/>
      </c>
      <c r="AQ26" s="46">
        <f>SUMPRODUCT(SUMIF(الإعدادات!$A$14:$A$19,$E26:$AI26,الإعدادات!$C$14:$C$19))</f>
        <v/>
      </c>
      <c r="AR26" s="46">
        <f>AQ26+AP26</f>
        <v/>
      </c>
      <c r="AT26" s="46">
        <f>IF(COUNTA($E26:$AI26)=0,IF(AS26="",0,AS26),IF(AS26="",AR26,AS26))</f>
        <v/>
      </c>
      <c r="AU26" s="47">
        <f>IFERROR(VLOOKUP($B26,'بيانات الموظفين'!$B$7:$K$65,5,FALSE),0)</f>
        <v/>
      </c>
      <c r="AV26" s="47">
        <f>IF(AU26=0,0,AU26/الإعدادات!$C$7)</f>
        <v/>
      </c>
      <c r="AW26" s="47">
        <f>IF(AT26&gt;=(COUNT($E$5:$AI$5)-الإعدادات!$C$6),AU26+AV26*(AT26-(COUNT($E$5:$AI$5)-الإعدادات!$C$6)),AV26*AT26)</f>
        <v/>
      </c>
      <c r="AX26" s="47">
        <f>AQ26*IFERROR(VLOOKUP($B26,'بيانات الموظفين'!$B$7:$K$65,7,FALSE),الإعدادات!$C$8)</f>
        <v/>
      </c>
      <c r="AY26" s="47">
        <f>IF(COUNTA($E26:$AI26)=0,0,IFERROR(VLOOKUP($B26,'بيانات الموظفين'!$B$7:$K$65,6,FALSE),0))</f>
        <v/>
      </c>
      <c r="BA26" s="47">
        <f>AZ26*AV26</f>
        <v/>
      </c>
      <c r="BC26" s="47">
        <f>AV26*الإعدادات!$C$9*SUMPRODUCT(SUMIF(الإعدادات!$A$14:$A$19,$E26:$AI26,الإعدادات!$C$14:$C$19)*($E$7:$AI$7=1))</f>
        <v/>
      </c>
      <c r="BD26" s="48">
        <f>AW26+AX26+AY26+BC26-BA26-BB26</f>
        <v/>
      </c>
    </row>
    <row r="27" ht="20" customHeight="1">
      <c r="A27" s="49" t="n">
        <v>20</v>
      </c>
      <c r="B27" s="50" t="n">
        <v>20</v>
      </c>
      <c r="C27" s="51" t="inlineStr">
        <is>
          <t>غريب محمد علي أحمد</t>
        </is>
      </c>
      <c r="D27" s="49" t="inlineStr">
        <is>
          <t>SO</t>
        </is>
      </c>
      <c r="E27" s="42" t="n"/>
      <c r="F27" s="42" t="n"/>
      <c r="G27" s="42" t="n"/>
      <c r="H27" s="43" t="n"/>
      <c r="I27" s="43" t="n"/>
      <c r="J27" s="42" t="n"/>
      <c r="K27" s="42" t="n"/>
      <c r="L27" s="42" t="n"/>
      <c r="M27" s="42" t="n"/>
      <c r="N27" s="42" t="n"/>
      <c r="O27" s="43" t="n"/>
      <c r="P27" s="43" t="n"/>
      <c r="Q27" s="42" t="n"/>
      <c r="R27" s="42" t="n"/>
      <c r="S27" s="42" t="n"/>
      <c r="T27" s="42" t="n"/>
      <c r="U27" s="42" t="n"/>
      <c r="V27" s="43" t="n"/>
      <c r="W27" s="43" t="n"/>
      <c r="X27" s="42" t="n"/>
      <c r="Y27" s="42" t="n"/>
      <c r="Z27" s="42" t="n"/>
      <c r="AA27" s="42" t="n"/>
      <c r="AB27" s="42" t="n"/>
      <c r="AC27" s="43" t="n"/>
      <c r="AD27" s="43" t="n"/>
      <c r="AE27" s="42" t="n"/>
      <c r="AF27" s="42" t="n"/>
      <c r="AG27" s="42" t="n"/>
      <c r="AH27" s="42" t="n"/>
      <c r="AI27" s="42" t="n"/>
      <c r="AJ27" s="52">
        <f>COUNTIF($E27:$AI27,"P")</f>
        <v/>
      </c>
      <c r="AK27" s="52">
        <f>COUNTIF($E27:$AI27,"غ")</f>
        <v/>
      </c>
      <c r="AL27" s="52">
        <f>COUNTIF($E27:$AI27,"إ")</f>
        <v/>
      </c>
      <c r="AM27" s="52">
        <f>COUNTIF($E27:$AI27,"م")</f>
        <v/>
      </c>
      <c r="AN27" s="52">
        <f>COUNTIF($E27:$AI27,"خ")</f>
        <v/>
      </c>
      <c r="AO27" s="52">
        <f>COUNTIF($E27:$AI27,"د")</f>
        <v/>
      </c>
      <c r="AP27" s="53">
        <f>IF(COUNTA($E27:$AI27)=0,0,SUMPRODUCT(($E$5:$AI$5&lt;&gt;"")*($E27:$AI27="")))</f>
        <v/>
      </c>
      <c r="AQ27" s="53">
        <f>SUMPRODUCT(SUMIF(الإعدادات!$A$14:$A$19,$E27:$AI27,الإعدادات!$C$14:$C$19))</f>
        <v/>
      </c>
      <c r="AR27" s="53">
        <f>AQ27+AP27</f>
        <v/>
      </c>
      <c r="AT27" s="53">
        <f>IF(COUNTA($E27:$AI27)=0,IF(AS27="",0,AS27),IF(AS27="",AR27,AS27))</f>
        <v/>
      </c>
      <c r="AU27" s="54">
        <f>IFERROR(VLOOKUP($B27,'بيانات الموظفين'!$B$7:$K$65,5,FALSE),0)</f>
        <v/>
      </c>
      <c r="AV27" s="54">
        <f>IF(AU27=0,0,AU27/الإعدادات!$C$7)</f>
        <v/>
      </c>
      <c r="AW27" s="54">
        <f>IF(AT27&gt;=(COUNT($E$5:$AI$5)-الإعدادات!$C$6),AU27+AV27*(AT27-(COUNT($E$5:$AI$5)-الإعدادات!$C$6)),AV27*AT27)</f>
        <v/>
      </c>
      <c r="AX27" s="54">
        <f>AQ27*IFERROR(VLOOKUP($B27,'بيانات الموظفين'!$B$7:$K$65,7,FALSE),الإعدادات!$C$8)</f>
        <v/>
      </c>
      <c r="AY27" s="54">
        <f>IF(COUNTA($E27:$AI27)=0,0,IFERROR(VLOOKUP($B27,'بيانات الموظفين'!$B$7:$K$65,6,FALSE),0))</f>
        <v/>
      </c>
      <c r="BA27" s="54">
        <f>AZ27*AV27</f>
        <v/>
      </c>
      <c r="BC27" s="54">
        <f>AV27*الإعدادات!$C$9*SUMPRODUCT(SUMIF(الإعدادات!$A$14:$A$19,$E27:$AI27,الإعدادات!$C$14:$C$19)*($E$7:$AI$7=1))</f>
        <v/>
      </c>
      <c r="BD27" s="48">
        <f>AW27+AX27+AY27+BC27-BA27-BB27</f>
        <v/>
      </c>
    </row>
    <row r="28" ht="20" customHeight="1">
      <c r="A28" s="39" t="n">
        <v>21</v>
      </c>
      <c r="B28" s="40" t="n">
        <v>21</v>
      </c>
      <c r="C28" s="41" t="inlineStr">
        <is>
          <t>حسين سعيد حسين محمد</t>
        </is>
      </c>
      <c r="D28" s="39" t="inlineStr">
        <is>
          <t>SO</t>
        </is>
      </c>
      <c r="E28" s="42" t="n"/>
      <c r="F28" s="42" t="n"/>
      <c r="G28" s="42" t="n"/>
      <c r="H28" s="43" t="n"/>
      <c r="I28" s="43" t="n"/>
      <c r="J28" s="42" t="n"/>
      <c r="K28" s="42" t="n"/>
      <c r="L28" s="42" t="n"/>
      <c r="M28" s="42" t="n"/>
      <c r="N28" s="42" t="n"/>
      <c r="O28" s="43" t="n"/>
      <c r="P28" s="43" t="n"/>
      <c r="Q28" s="42" t="n"/>
      <c r="R28" s="42" t="n"/>
      <c r="S28" s="42" t="n"/>
      <c r="T28" s="42" t="n"/>
      <c r="U28" s="42" t="n"/>
      <c r="V28" s="43" t="n"/>
      <c r="W28" s="43" t="n"/>
      <c r="X28" s="42" t="n"/>
      <c r="Y28" s="42" t="n"/>
      <c r="Z28" s="42" t="n"/>
      <c r="AA28" s="42" t="n"/>
      <c r="AB28" s="42" t="n"/>
      <c r="AC28" s="43" t="n"/>
      <c r="AD28" s="43" t="n"/>
      <c r="AE28" s="42" t="n"/>
      <c r="AF28" s="42" t="n"/>
      <c r="AG28" s="42" t="n"/>
      <c r="AH28" s="42" t="n"/>
      <c r="AI28" s="42" t="n"/>
      <c r="AJ28" s="45">
        <f>COUNTIF($E28:$AI28,"P")</f>
        <v/>
      </c>
      <c r="AK28" s="45">
        <f>COUNTIF($E28:$AI28,"غ")</f>
        <v/>
      </c>
      <c r="AL28" s="45">
        <f>COUNTIF($E28:$AI28,"إ")</f>
        <v/>
      </c>
      <c r="AM28" s="45">
        <f>COUNTIF($E28:$AI28,"م")</f>
        <v/>
      </c>
      <c r="AN28" s="45">
        <f>COUNTIF($E28:$AI28,"خ")</f>
        <v/>
      </c>
      <c r="AO28" s="45">
        <f>COUNTIF($E28:$AI28,"د")</f>
        <v/>
      </c>
      <c r="AP28" s="46">
        <f>IF(COUNTA($E28:$AI28)=0,0,SUMPRODUCT(($E$5:$AI$5&lt;&gt;"")*($E28:$AI28="")))</f>
        <v/>
      </c>
      <c r="AQ28" s="46">
        <f>SUMPRODUCT(SUMIF(الإعدادات!$A$14:$A$19,$E28:$AI28,الإعدادات!$C$14:$C$19))</f>
        <v/>
      </c>
      <c r="AR28" s="46">
        <f>AQ28+AP28</f>
        <v/>
      </c>
      <c r="AT28" s="46">
        <f>IF(COUNTA($E28:$AI28)=0,IF(AS28="",0,AS28),IF(AS28="",AR28,AS28))</f>
        <v/>
      </c>
      <c r="AU28" s="47">
        <f>IFERROR(VLOOKUP($B28,'بيانات الموظفين'!$B$7:$K$65,5,FALSE),0)</f>
        <v/>
      </c>
      <c r="AV28" s="47">
        <f>IF(AU28=0,0,AU28/الإعدادات!$C$7)</f>
        <v/>
      </c>
      <c r="AW28" s="47">
        <f>IF(AT28&gt;=(COUNT($E$5:$AI$5)-الإعدادات!$C$6),AU28+AV28*(AT28-(COUNT($E$5:$AI$5)-الإعدادات!$C$6)),AV28*AT28)</f>
        <v/>
      </c>
      <c r="AX28" s="47">
        <f>AQ28*IFERROR(VLOOKUP($B28,'بيانات الموظفين'!$B$7:$K$65,7,FALSE),الإعدادات!$C$8)</f>
        <v/>
      </c>
      <c r="AY28" s="47">
        <f>IF(COUNTA($E28:$AI28)=0,0,IFERROR(VLOOKUP($B28,'بيانات الموظفين'!$B$7:$K$65,6,FALSE),0))</f>
        <v/>
      </c>
      <c r="BA28" s="47">
        <f>AZ28*AV28</f>
        <v/>
      </c>
      <c r="BC28" s="47">
        <f>AV28*الإعدادات!$C$9*SUMPRODUCT(SUMIF(الإعدادات!$A$14:$A$19,$E28:$AI28,الإعدادات!$C$14:$C$19)*($E$7:$AI$7=1))</f>
        <v/>
      </c>
      <c r="BD28" s="48">
        <f>AW28+AX28+AY28+BC28-BA28-BB28</f>
        <v/>
      </c>
    </row>
    <row r="29" ht="20" customHeight="1">
      <c r="A29" s="49" t="n">
        <v>22</v>
      </c>
      <c r="B29" s="50" t="n">
        <v>22</v>
      </c>
      <c r="C29" s="51" t="inlineStr">
        <is>
          <t>جمال السيد محمد سليم</t>
        </is>
      </c>
      <c r="D29" s="49" t="inlineStr">
        <is>
          <t>SO</t>
        </is>
      </c>
      <c r="E29" s="42" t="n"/>
      <c r="F29" s="42" t="n"/>
      <c r="G29" s="42" t="n"/>
      <c r="H29" s="43" t="n"/>
      <c r="I29" s="43" t="n"/>
      <c r="J29" s="42" t="n"/>
      <c r="K29" s="42" t="n"/>
      <c r="L29" s="42" t="n"/>
      <c r="M29" s="42" t="n"/>
      <c r="N29" s="42" t="n"/>
      <c r="O29" s="43" t="n"/>
      <c r="P29" s="43" t="n"/>
      <c r="Q29" s="42" t="n"/>
      <c r="R29" s="42" t="n"/>
      <c r="S29" s="42" t="n"/>
      <c r="T29" s="42" t="n"/>
      <c r="U29" s="42" t="n"/>
      <c r="V29" s="43" t="n"/>
      <c r="W29" s="43" t="n"/>
      <c r="X29" s="42" t="n"/>
      <c r="Y29" s="42" t="n"/>
      <c r="Z29" s="42" t="n"/>
      <c r="AA29" s="42" t="n"/>
      <c r="AB29" s="42" t="n"/>
      <c r="AC29" s="43" t="n"/>
      <c r="AD29" s="43" t="n"/>
      <c r="AE29" s="42" t="n"/>
      <c r="AF29" s="42" t="n"/>
      <c r="AG29" s="42" t="n"/>
      <c r="AH29" s="42" t="n"/>
      <c r="AI29" s="42" t="n"/>
      <c r="AJ29" s="52">
        <f>COUNTIF($E29:$AI29,"P")</f>
        <v/>
      </c>
      <c r="AK29" s="52">
        <f>COUNTIF($E29:$AI29,"غ")</f>
        <v/>
      </c>
      <c r="AL29" s="52">
        <f>COUNTIF($E29:$AI29,"إ")</f>
        <v/>
      </c>
      <c r="AM29" s="52">
        <f>COUNTIF($E29:$AI29,"م")</f>
        <v/>
      </c>
      <c r="AN29" s="52">
        <f>COUNTIF($E29:$AI29,"خ")</f>
        <v/>
      </c>
      <c r="AO29" s="52">
        <f>COUNTIF($E29:$AI29,"د")</f>
        <v/>
      </c>
      <c r="AP29" s="53">
        <f>IF(COUNTA($E29:$AI29)=0,0,SUMPRODUCT(($E$5:$AI$5&lt;&gt;"")*($E29:$AI29="")))</f>
        <v/>
      </c>
      <c r="AQ29" s="53">
        <f>SUMPRODUCT(SUMIF(الإعدادات!$A$14:$A$19,$E29:$AI29,الإعدادات!$C$14:$C$19))</f>
        <v/>
      </c>
      <c r="AR29" s="53">
        <f>AQ29+AP29</f>
        <v/>
      </c>
      <c r="AT29" s="53">
        <f>IF(COUNTA($E29:$AI29)=0,IF(AS29="",0,AS29),IF(AS29="",AR29,AS29))</f>
        <v/>
      </c>
      <c r="AU29" s="54">
        <f>IFERROR(VLOOKUP($B29,'بيانات الموظفين'!$B$7:$K$65,5,FALSE),0)</f>
        <v/>
      </c>
      <c r="AV29" s="54">
        <f>IF(AU29=0,0,AU29/الإعدادات!$C$7)</f>
        <v/>
      </c>
      <c r="AW29" s="54">
        <f>IF(AT29&gt;=(COUNT($E$5:$AI$5)-الإعدادات!$C$6),AU29+AV29*(AT29-(COUNT($E$5:$AI$5)-الإعدادات!$C$6)),AV29*AT29)</f>
        <v/>
      </c>
      <c r="AX29" s="54">
        <f>AQ29*IFERROR(VLOOKUP($B29,'بيانات الموظفين'!$B$7:$K$65,7,FALSE),الإعدادات!$C$8)</f>
        <v/>
      </c>
      <c r="AY29" s="54">
        <f>IF(COUNTA($E29:$AI29)=0,0,IFERROR(VLOOKUP($B29,'بيانات الموظفين'!$B$7:$K$65,6,FALSE),0))</f>
        <v/>
      </c>
      <c r="BA29" s="54">
        <f>AZ29*AV29</f>
        <v/>
      </c>
      <c r="BC29" s="54">
        <f>AV29*الإعدادات!$C$9*SUMPRODUCT(SUMIF(الإعدادات!$A$14:$A$19,$E29:$AI29,الإعدادات!$C$14:$C$19)*($E$7:$AI$7=1))</f>
        <v/>
      </c>
      <c r="BD29" s="48">
        <f>AW29+AX29+AY29+BC29-BA29-BB29</f>
        <v/>
      </c>
    </row>
    <row r="30" ht="20" customHeight="1">
      <c r="A30" s="39" t="n">
        <v>23</v>
      </c>
      <c r="B30" s="40" t="n">
        <v>23</v>
      </c>
      <c r="C30" s="41" t="inlineStr">
        <is>
          <t>رمضان إبراهيم مرسي علي</t>
        </is>
      </c>
      <c r="D30" s="39" t="inlineStr">
        <is>
          <t>SO</t>
        </is>
      </c>
      <c r="E30" s="42" t="n"/>
      <c r="F30" s="42" t="n"/>
      <c r="G30" s="42" t="n"/>
      <c r="H30" s="43" t="n"/>
      <c r="I30" s="43" t="n"/>
      <c r="J30" s="42" t="n"/>
      <c r="K30" s="42" t="n"/>
      <c r="L30" s="42" t="n"/>
      <c r="M30" s="42" t="n"/>
      <c r="N30" s="42" t="n"/>
      <c r="O30" s="43" t="n"/>
      <c r="P30" s="43" t="n"/>
      <c r="Q30" s="42" t="n"/>
      <c r="R30" s="42" t="n"/>
      <c r="S30" s="42" t="n"/>
      <c r="T30" s="42" t="n"/>
      <c r="U30" s="42" t="n"/>
      <c r="V30" s="43" t="n"/>
      <c r="W30" s="43" t="n"/>
      <c r="X30" s="42" t="n"/>
      <c r="Y30" s="42" t="n"/>
      <c r="Z30" s="42" t="n"/>
      <c r="AA30" s="42" t="n"/>
      <c r="AB30" s="42" t="n"/>
      <c r="AC30" s="43" t="n"/>
      <c r="AD30" s="43" t="n"/>
      <c r="AE30" s="42" t="n"/>
      <c r="AF30" s="42" t="n"/>
      <c r="AG30" s="42" t="n"/>
      <c r="AH30" s="42" t="n"/>
      <c r="AI30" s="42" t="n"/>
      <c r="AJ30" s="45">
        <f>COUNTIF($E30:$AI30,"P")</f>
        <v/>
      </c>
      <c r="AK30" s="45">
        <f>COUNTIF($E30:$AI30,"غ")</f>
        <v/>
      </c>
      <c r="AL30" s="45">
        <f>COUNTIF($E30:$AI30,"إ")</f>
        <v/>
      </c>
      <c r="AM30" s="45">
        <f>COUNTIF($E30:$AI30,"م")</f>
        <v/>
      </c>
      <c r="AN30" s="45">
        <f>COUNTIF($E30:$AI30,"خ")</f>
        <v/>
      </c>
      <c r="AO30" s="45">
        <f>COUNTIF($E30:$AI30,"د")</f>
        <v/>
      </c>
      <c r="AP30" s="46">
        <f>IF(COUNTA($E30:$AI30)=0,0,SUMPRODUCT(($E$5:$AI$5&lt;&gt;"")*($E30:$AI30="")))</f>
        <v/>
      </c>
      <c r="AQ30" s="46">
        <f>SUMPRODUCT(SUMIF(الإعدادات!$A$14:$A$19,$E30:$AI30,الإعدادات!$C$14:$C$19))</f>
        <v/>
      </c>
      <c r="AR30" s="46">
        <f>AQ30+AP30</f>
        <v/>
      </c>
      <c r="AT30" s="46">
        <f>IF(COUNTA($E30:$AI30)=0,IF(AS30="",0,AS30),IF(AS30="",AR30,AS30))</f>
        <v/>
      </c>
      <c r="AU30" s="47">
        <f>IFERROR(VLOOKUP($B30,'بيانات الموظفين'!$B$7:$K$65,5,FALSE),0)</f>
        <v/>
      </c>
      <c r="AV30" s="47">
        <f>IF(AU30=0,0,AU30/الإعدادات!$C$7)</f>
        <v/>
      </c>
      <c r="AW30" s="47">
        <f>IF(AT30&gt;=(COUNT($E$5:$AI$5)-الإعدادات!$C$6),AU30+AV30*(AT30-(COUNT($E$5:$AI$5)-الإعدادات!$C$6)),AV30*AT30)</f>
        <v/>
      </c>
      <c r="AX30" s="47">
        <f>AQ30*IFERROR(VLOOKUP($B30,'بيانات الموظفين'!$B$7:$K$65,7,FALSE),الإعدادات!$C$8)</f>
        <v/>
      </c>
      <c r="AY30" s="47">
        <f>IF(COUNTA($E30:$AI30)=0,0,IFERROR(VLOOKUP($B30,'بيانات الموظفين'!$B$7:$K$65,6,FALSE),0))</f>
        <v/>
      </c>
      <c r="BA30" s="47">
        <f>AZ30*AV30</f>
        <v/>
      </c>
      <c r="BC30" s="47">
        <f>AV30*الإعدادات!$C$9*SUMPRODUCT(SUMIF(الإعدادات!$A$14:$A$19,$E30:$AI30,الإعدادات!$C$14:$C$19)*($E$7:$AI$7=1))</f>
        <v/>
      </c>
      <c r="BD30" s="48">
        <f>AW30+AX30+AY30+BC30-BA30-BB30</f>
        <v/>
      </c>
    </row>
    <row r="31" ht="20" customHeight="1">
      <c r="A31" s="49" t="n">
        <v>24</v>
      </c>
      <c r="B31" s="50" t="n">
        <v>24</v>
      </c>
      <c r="C31" s="51" t="inlineStr">
        <is>
          <t>عبد العزيز سعد الدين عبد العزيز</t>
        </is>
      </c>
      <c r="D31" s="49" t="inlineStr">
        <is>
          <t>SO</t>
        </is>
      </c>
      <c r="E31" s="42" t="n"/>
      <c r="F31" s="42" t="n"/>
      <c r="G31" s="42" t="n"/>
      <c r="H31" s="43" t="n"/>
      <c r="I31" s="43" t="n"/>
      <c r="J31" s="42" t="n"/>
      <c r="K31" s="42" t="n"/>
      <c r="L31" s="42" t="n"/>
      <c r="M31" s="42" t="n"/>
      <c r="N31" s="42" t="n"/>
      <c r="O31" s="43" t="n"/>
      <c r="P31" s="43" t="n"/>
      <c r="Q31" s="42" t="n"/>
      <c r="R31" s="42" t="n"/>
      <c r="S31" s="42" t="n"/>
      <c r="T31" s="42" t="n"/>
      <c r="U31" s="42" t="n"/>
      <c r="V31" s="43" t="n"/>
      <c r="W31" s="43" t="n"/>
      <c r="X31" s="42" t="n"/>
      <c r="Y31" s="42" t="n"/>
      <c r="Z31" s="42" t="n"/>
      <c r="AA31" s="42" t="n"/>
      <c r="AB31" s="42" t="n"/>
      <c r="AC31" s="43" t="n"/>
      <c r="AD31" s="43" t="n"/>
      <c r="AE31" s="42" t="n"/>
      <c r="AF31" s="42" t="n"/>
      <c r="AG31" s="42" t="n"/>
      <c r="AH31" s="42" t="n"/>
      <c r="AI31" s="42" t="n"/>
      <c r="AJ31" s="52">
        <f>COUNTIF($E31:$AI31,"P")</f>
        <v/>
      </c>
      <c r="AK31" s="52">
        <f>COUNTIF($E31:$AI31,"غ")</f>
        <v/>
      </c>
      <c r="AL31" s="52">
        <f>COUNTIF($E31:$AI31,"إ")</f>
        <v/>
      </c>
      <c r="AM31" s="52">
        <f>COUNTIF($E31:$AI31,"م")</f>
        <v/>
      </c>
      <c r="AN31" s="52">
        <f>COUNTIF($E31:$AI31,"خ")</f>
        <v/>
      </c>
      <c r="AO31" s="52">
        <f>COUNTIF($E31:$AI31,"د")</f>
        <v/>
      </c>
      <c r="AP31" s="53">
        <f>IF(COUNTA($E31:$AI31)=0,0,SUMPRODUCT(($E$5:$AI$5&lt;&gt;"")*($E31:$AI31="")))</f>
        <v/>
      </c>
      <c r="AQ31" s="53">
        <f>SUMPRODUCT(SUMIF(الإعدادات!$A$14:$A$19,$E31:$AI31,الإعدادات!$C$14:$C$19))</f>
        <v/>
      </c>
      <c r="AR31" s="53">
        <f>AQ31+AP31</f>
        <v/>
      </c>
      <c r="AT31" s="53">
        <f>IF(COUNTA($E31:$AI31)=0,IF(AS31="",0,AS31),IF(AS31="",AR31,AS31))</f>
        <v/>
      </c>
      <c r="AU31" s="54">
        <f>IFERROR(VLOOKUP($B31,'بيانات الموظفين'!$B$7:$K$65,5,FALSE),0)</f>
        <v/>
      </c>
      <c r="AV31" s="54">
        <f>IF(AU31=0,0,AU31/الإعدادات!$C$7)</f>
        <v/>
      </c>
      <c r="AW31" s="54">
        <f>IF(AT31&gt;=(COUNT($E$5:$AI$5)-الإعدادات!$C$6),AU31+AV31*(AT31-(COUNT($E$5:$AI$5)-الإعدادات!$C$6)),AV31*AT31)</f>
        <v/>
      </c>
      <c r="AX31" s="54">
        <f>AQ31*IFERROR(VLOOKUP($B31,'بيانات الموظفين'!$B$7:$K$65,7,FALSE),الإعدادات!$C$8)</f>
        <v/>
      </c>
      <c r="AY31" s="54">
        <f>IF(COUNTA($E31:$AI31)=0,0,IFERROR(VLOOKUP($B31,'بيانات الموظفين'!$B$7:$K$65,6,FALSE),0))</f>
        <v/>
      </c>
      <c r="BA31" s="54">
        <f>AZ31*AV31</f>
        <v/>
      </c>
      <c r="BC31" s="54">
        <f>AV31*الإعدادات!$C$9*SUMPRODUCT(SUMIF(الإعدادات!$A$14:$A$19,$E31:$AI31,الإعدادات!$C$14:$C$19)*($E$7:$AI$7=1))</f>
        <v/>
      </c>
      <c r="BD31" s="48">
        <f>AW31+AX31+AY31+BC31-BA31-BB31</f>
        <v/>
      </c>
    </row>
    <row r="32" ht="20" customHeight="1">
      <c r="A32" s="39" t="n">
        <v>25</v>
      </c>
      <c r="B32" s="40" t="n">
        <v>25</v>
      </c>
      <c r="C32" s="41" t="inlineStr">
        <is>
          <t>سمير نجيب حسن الطباخ</t>
        </is>
      </c>
      <c r="D32" s="39" t="inlineStr">
        <is>
          <t>SO</t>
        </is>
      </c>
      <c r="E32" s="42" t="n"/>
      <c r="F32" s="42" t="n"/>
      <c r="G32" s="42" t="n"/>
      <c r="H32" s="43" t="n"/>
      <c r="I32" s="43" t="n"/>
      <c r="J32" s="42" t="n"/>
      <c r="K32" s="42" t="n"/>
      <c r="L32" s="42" t="n"/>
      <c r="M32" s="42" t="n"/>
      <c r="N32" s="42" t="n"/>
      <c r="O32" s="43" t="n"/>
      <c r="P32" s="43" t="n"/>
      <c r="Q32" s="42" t="n"/>
      <c r="R32" s="42" t="n"/>
      <c r="S32" s="42" t="n"/>
      <c r="T32" s="42" t="n"/>
      <c r="U32" s="42" t="n"/>
      <c r="V32" s="43" t="n"/>
      <c r="W32" s="43" t="n"/>
      <c r="X32" s="42" t="n"/>
      <c r="Y32" s="42" t="n"/>
      <c r="Z32" s="42" t="n"/>
      <c r="AA32" s="42" t="n"/>
      <c r="AB32" s="42" t="n"/>
      <c r="AC32" s="43" t="n"/>
      <c r="AD32" s="43" t="n"/>
      <c r="AE32" s="42" t="n"/>
      <c r="AF32" s="42" t="n"/>
      <c r="AG32" s="42" t="n"/>
      <c r="AH32" s="42" t="n"/>
      <c r="AI32" s="42" t="n"/>
      <c r="AJ32" s="45">
        <f>COUNTIF($E32:$AI32,"P")</f>
        <v/>
      </c>
      <c r="AK32" s="45">
        <f>COUNTIF($E32:$AI32,"غ")</f>
        <v/>
      </c>
      <c r="AL32" s="45">
        <f>COUNTIF($E32:$AI32,"إ")</f>
        <v/>
      </c>
      <c r="AM32" s="45">
        <f>COUNTIF($E32:$AI32,"م")</f>
        <v/>
      </c>
      <c r="AN32" s="45">
        <f>COUNTIF($E32:$AI32,"خ")</f>
        <v/>
      </c>
      <c r="AO32" s="45">
        <f>COUNTIF($E32:$AI32,"د")</f>
        <v/>
      </c>
      <c r="AP32" s="46">
        <f>IF(COUNTA($E32:$AI32)=0,0,SUMPRODUCT(($E$5:$AI$5&lt;&gt;"")*($E32:$AI32="")))</f>
        <v/>
      </c>
      <c r="AQ32" s="46">
        <f>SUMPRODUCT(SUMIF(الإعدادات!$A$14:$A$19,$E32:$AI32,الإعدادات!$C$14:$C$19))</f>
        <v/>
      </c>
      <c r="AR32" s="46">
        <f>AQ32+AP32</f>
        <v/>
      </c>
      <c r="AT32" s="46">
        <f>IF(COUNTA($E32:$AI32)=0,IF(AS32="",0,AS32),IF(AS32="",AR32,AS32))</f>
        <v/>
      </c>
      <c r="AU32" s="47">
        <f>IFERROR(VLOOKUP($B32,'بيانات الموظفين'!$B$7:$K$65,5,FALSE),0)</f>
        <v/>
      </c>
      <c r="AV32" s="47">
        <f>IF(AU32=0,0,AU32/الإعدادات!$C$7)</f>
        <v/>
      </c>
      <c r="AW32" s="47">
        <f>IF(AT32&gt;=(COUNT($E$5:$AI$5)-الإعدادات!$C$6),AU32+AV32*(AT32-(COUNT($E$5:$AI$5)-الإعدادات!$C$6)),AV32*AT32)</f>
        <v/>
      </c>
      <c r="AX32" s="47">
        <f>AQ32*IFERROR(VLOOKUP($B32,'بيانات الموظفين'!$B$7:$K$65,7,FALSE),الإعدادات!$C$8)</f>
        <v/>
      </c>
      <c r="AY32" s="47">
        <f>IF(COUNTA($E32:$AI32)=0,0,IFERROR(VLOOKUP($B32,'بيانات الموظفين'!$B$7:$K$65,6,FALSE),0))</f>
        <v/>
      </c>
      <c r="BA32" s="47">
        <f>AZ32*AV32</f>
        <v/>
      </c>
      <c r="BC32" s="47">
        <f>AV32*الإعدادات!$C$9*SUMPRODUCT(SUMIF(الإعدادات!$A$14:$A$19,$E32:$AI32,الإعدادات!$C$14:$C$19)*($E$7:$AI$7=1))</f>
        <v/>
      </c>
      <c r="BD32" s="48">
        <f>AW32+AX32+AY32+BC32-BA32-BB32</f>
        <v/>
      </c>
    </row>
    <row r="33" ht="20" customHeight="1">
      <c r="A33" s="49" t="n">
        <v>26</v>
      </c>
      <c r="B33" s="50" t="n">
        <v>26</v>
      </c>
      <c r="C33" s="51" t="inlineStr">
        <is>
          <t>سلام أحمد سيد سالم</t>
        </is>
      </c>
      <c r="D33" s="49" t="inlineStr">
        <is>
          <t>SO</t>
        </is>
      </c>
      <c r="E33" s="42" t="n"/>
      <c r="F33" s="42" t="n"/>
      <c r="G33" s="42" t="n"/>
      <c r="H33" s="43" t="n"/>
      <c r="I33" s="43" t="n"/>
      <c r="J33" s="42" t="n"/>
      <c r="K33" s="42" t="n"/>
      <c r="L33" s="42" t="n"/>
      <c r="M33" s="42" t="n"/>
      <c r="N33" s="42" t="n"/>
      <c r="O33" s="43" t="n"/>
      <c r="P33" s="43" t="n"/>
      <c r="Q33" s="42" t="n"/>
      <c r="R33" s="42" t="n"/>
      <c r="S33" s="42" t="n"/>
      <c r="T33" s="42" t="n"/>
      <c r="U33" s="42" t="n"/>
      <c r="V33" s="43" t="n"/>
      <c r="W33" s="43" t="n"/>
      <c r="X33" s="42" t="n"/>
      <c r="Y33" s="42" t="n"/>
      <c r="Z33" s="42" t="n"/>
      <c r="AA33" s="42" t="n"/>
      <c r="AB33" s="42" t="n"/>
      <c r="AC33" s="43" t="n"/>
      <c r="AD33" s="43" t="n"/>
      <c r="AE33" s="42" t="n"/>
      <c r="AF33" s="42" t="n"/>
      <c r="AG33" s="42" t="n"/>
      <c r="AH33" s="42" t="n"/>
      <c r="AI33" s="42" t="n"/>
      <c r="AJ33" s="52">
        <f>COUNTIF($E33:$AI33,"P")</f>
        <v/>
      </c>
      <c r="AK33" s="52">
        <f>COUNTIF($E33:$AI33,"غ")</f>
        <v/>
      </c>
      <c r="AL33" s="52">
        <f>COUNTIF($E33:$AI33,"إ")</f>
        <v/>
      </c>
      <c r="AM33" s="52">
        <f>COUNTIF($E33:$AI33,"م")</f>
        <v/>
      </c>
      <c r="AN33" s="52">
        <f>COUNTIF($E33:$AI33,"خ")</f>
        <v/>
      </c>
      <c r="AO33" s="52">
        <f>COUNTIF($E33:$AI33,"د")</f>
        <v/>
      </c>
      <c r="AP33" s="53">
        <f>IF(COUNTA($E33:$AI33)=0,0,SUMPRODUCT(($E$5:$AI$5&lt;&gt;"")*($E33:$AI33="")))</f>
        <v/>
      </c>
      <c r="AQ33" s="53">
        <f>SUMPRODUCT(SUMIF(الإعدادات!$A$14:$A$19,$E33:$AI33,الإعدادات!$C$14:$C$19))</f>
        <v/>
      </c>
      <c r="AR33" s="53">
        <f>AQ33+AP33</f>
        <v/>
      </c>
      <c r="AT33" s="53">
        <f>IF(COUNTA($E33:$AI33)=0,IF(AS33="",0,AS33),IF(AS33="",AR33,AS33))</f>
        <v/>
      </c>
      <c r="AU33" s="54">
        <f>IFERROR(VLOOKUP($B33,'بيانات الموظفين'!$B$7:$K$65,5,FALSE),0)</f>
        <v/>
      </c>
      <c r="AV33" s="54">
        <f>IF(AU33=0,0,AU33/الإعدادات!$C$7)</f>
        <v/>
      </c>
      <c r="AW33" s="54">
        <f>IF(AT33&gt;=(COUNT($E$5:$AI$5)-الإعدادات!$C$6),AU33+AV33*(AT33-(COUNT($E$5:$AI$5)-الإعدادات!$C$6)),AV33*AT33)</f>
        <v/>
      </c>
      <c r="AX33" s="54">
        <f>AQ33*IFERROR(VLOOKUP($B33,'بيانات الموظفين'!$B$7:$K$65,7,FALSE),الإعدادات!$C$8)</f>
        <v/>
      </c>
      <c r="AY33" s="54">
        <f>IF(COUNTA($E33:$AI33)=0,0,IFERROR(VLOOKUP($B33,'بيانات الموظفين'!$B$7:$K$65,6,FALSE),0))</f>
        <v/>
      </c>
      <c r="BA33" s="54">
        <f>AZ33*AV33</f>
        <v/>
      </c>
      <c r="BC33" s="54">
        <f>AV33*الإعدادات!$C$9*SUMPRODUCT(SUMIF(الإعدادات!$A$14:$A$19,$E33:$AI33,الإعدادات!$C$14:$C$19)*($E$7:$AI$7=1))</f>
        <v/>
      </c>
      <c r="BD33" s="48">
        <f>AW33+AX33+AY33+BC33-BA33-BB33</f>
        <v/>
      </c>
    </row>
    <row r="34" ht="20" customHeight="1">
      <c r="A34" s="39" t="n">
        <v>27</v>
      </c>
      <c r="B34" s="40" t="n">
        <v>27</v>
      </c>
      <c r="C34" s="41" t="inlineStr">
        <is>
          <t>سامح عبد العاطي عبد المقصود</t>
        </is>
      </c>
      <c r="D34" s="39" t="inlineStr">
        <is>
          <t>SO</t>
        </is>
      </c>
      <c r="E34" s="42" t="n"/>
      <c r="F34" s="42" t="n"/>
      <c r="G34" s="42" t="n"/>
      <c r="H34" s="43" t="n"/>
      <c r="I34" s="43" t="n"/>
      <c r="J34" s="42" t="n"/>
      <c r="K34" s="42" t="n"/>
      <c r="L34" s="42" t="n"/>
      <c r="M34" s="42" t="n"/>
      <c r="N34" s="42" t="n"/>
      <c r="O34" s="43" t="n"/>
      <c r="P34" s="43" t="n"/>
      <c r="Q34" s="42" t="n"/>
      <c r="R34" s="42" t="n"/>
      <c r="S34" s="42" t="n"/>
      <c r="T34" s="42" t="n"/>
      <c r="U34" s="42" t="n"/>
      <c r="V34" s="43" t="n"/>
      <c r="W34" s="43" t="n"/>
      <c r="X34" s="42" t="n"/>
      <c r="Y34" s="42" t="n"/>
      <c r="Z34" s="42" t="n"/>
      <c r="AA34" s="42" t="n"/>
      <c r="AB34" s="42" t="n"/>
      <c r="AC34" s="43" t="n"/>
      <c r="AD34" s="43" t="n"/>
      <c r="AE34" s="42" t="n"/>
      <c r="AF34" s="42" t="n"/>
      <c r="AG34" s="42" t="n"/>
      <c r="AH34" s="42" t="n"/>
      <c r="AI34" s="42" t="n"/>
      <c r="AJ34" s="45">
        <f>COUNTIF($E34:$AI34,"P")</f>
        <v/>
      </c>
      <c r="AK34" s="45">
        <f>COUNTIF($E34:$AI34,"غ")</f>
        <v/>
      </c>
      <c r="AL34" s="45">
        <f>COUNTIF($E34:$AI34,"إ")</f>
        <v/>
      </c>
      <c r="AM34" s="45">
        <f>COUNTIF($E34:$AI34,"م")</f>
        <v/>
      </c>
      <c r="AN34" s="45">
        <f>COUNTIF($E34:$AI34,"خ")</f>
        <v/>
      </c>
      <c r="AO34" s="45">
        <f>COUNTIF($E34:$AI34,"د")</f>
        <v/>
      </c>
      <c r="AP34" s="46">
        <f>IF(COUNTA($E34:$AI34)=0,0,SUMPRODUCT(($E$5:$AI$5&lt;&gt;"")*($E34:$AI34="")))</f>
        <v/>
      </c>
      <c r="AQ34" s="46">
        <f>SUMPRODUCT(SUMIF(الإعدادات!$A$14:$A$19,$E34:$AI34,الإعدادات!$C$14:$C$19))</f>
        <v/>
      </c>
      <c r="AR34" s="46">
        <f>AQ34+AP34</f>
        <v/>
      </c>
      <c r="AT34" s="46">
        <f>IF(COUNTA($E34:$AI34)=0,IF(AS34="",0,AS34),IF(AS34="",AR34,AS34))</f>
        <v/>
      </c>
      <c r="AU34" s="47">
        <f>IFERROR(VLOOKUP($B34,'بيانات الموظفين'!$B$7:$K$65,5,FALSE),0)</f>
        <v/>
      </c>
      <c r="AV34" s="47">
        <f>IF(AU34=0,0,AU34/الإعدادات!$C$7)</f>
        <v/>
      </c>
      <c r="AW34" s="47">
        <f>IF(AT34&gt;=(COUNT($E$5:$AI$5)-الإعدادات!$C$6),AU34+AV34*(AT34-(COUNT($E$5:$AI$5)-الإعدادات!$C$6)),AV34*AT34)</f>
        <v/>
      </c>
      <c r="AX34" s="47">
        <f>AQ34*IFERROR(VLOOKUP($B34,'بيانات الموظفين'!$B$7:$K$65,7,FALSE),الإعدادات!$C$8)</f>
        <v/>
      </c>
      <c r="AY34" s="47">
        <f>IF(COUNTA($E34:$AI34)=0,0,IFERROR(VLOOKUP($B34,'بيانات الموظفين'!$B$7:$K$65,6,FALSE),0))</f>
        <v/>
      </c>
      <c r="BA34" s="47">
        <f>AZ34*AV34</f>
        <v/>
      </c>
      <c r="BC34" s="47">
        <f>AV34*الإعدادات!$C$9*SUMPRODUCT(SUMIF(الإعدادات!$A$14:$A$19,$E34:$AI34,الإعدادات!$C$14:$C$19)*($E$7:$AI$7=1))</f>
        <v/>
      </c>
      <c r="BD34" s="48">
        <f>AW34+AX34+AY34+BC34-BA34-BB34</f>
        <v/>
      </c>
    </row>
    <row r="35" ht="20" customHeight="1">
      <c r="A35" s="49" t="n">
        <v>28</v>
      </c>
      <c r="B35" s="50" t="n">
        <v>28</v>
      </c>
      <c r="C35" s="51" t="inlineStr">
        <is>
          <t>حسن علي حسن زيدان</t>
        </is>
      </c>
      <c r="D35" s="49" t="inlineStr">
        <is>
          <t>SO</t>
        </is>
      </c>
      <c r="E35" s="42" t="n"/>
      <c r="F35" s="42" t="n"/>
      <c r="G35" s="42" t="n"/>
      <c r="H35" s="43" t="n"/>
      <c r="I35" s="43" t="n"/>
      <c r="J35" s="42" t="n"/>
      <c r="K35" s="42" t="n"/>
      <c r="L35" s="42" t="n"/>
      <c r="M35" s="42" t="n"/>
      <c r="N35" s="42" t="n"/>
      <c r="O35" s="43" t="n"/>
      <c r="P35" s="43" t="n"/>
      <c r="Q35" s="42" t="n"/>
      <c r="R35" s="42" t="n"/>
      <c r="S35" s="42" t="n"/>
      <c r="T35" s="42" t="n"/>
      <c r="U35" s="42" t="n"/>
      <c r="V35" s="43" t="n"/>
      <c r="W35" s="43" t="n"/>
      <c r="X35" s="42" t="n"/>
      <c r="Y35" s="42" t="n"/>
      <c r="Z35" s="42" t="n"/>
      <c r="AA35" s="42" t="n"/>
      <c r="AB35" s="42" t="n"/>
      <c r="AC35" s="43" t="n"/>
      <c r="AD35" s="43" t="n"/>
      <c r="AE35" s="42" t="n"/>
      <c r="AF35" s="42" t="n"/>
      <c r="AG35" s="42" t="n"/>
      <c r="AH35" s="42" t="n"/>
      <c r="AI35" s="42" t="n"/>
      <c r="AJ35" s="52">
        <f>COUNTIF($E35:$AI35,"P")</f>
        <v/>
      </c>
      <c r="AK35" s="52">
        <f>COUNTIF($E35:$AI35,"غ")</f>
        <v/>
      </c>
      <c r="AL35" s="52">
        <f>COUNTIF($E35:$AI35,"إ")</f>
        <v/>
      </c>
      <c r="AM35" s="52">
        <f>COUNTIF($E35:$AI35,"م")</f>
        <v/>
      </c>
      <c r="AN35" s="52">
        <f>COUNTIF($E35:$AI35,"خ")</f>
        <v/>
      </c>
      <c r="AO35" s="52">
        <f>COUNTIF($E35:$AI35,"د")</f>
        <v/>
      </c>
      <c r="AP35" s="53">
        <f>IF(COUNTA($E35:$AI35)=0,0,SUMPRODUCT(($E$5:$AI$5&lt;&gt;"")*($E35:$AI35="")))</f>
        <v/>
      </c>
      <c r="AQ35" s="53">
        <f>SUMPRODUCT(SUMIF(الإعدادات!$A$14:$A$19,$E35:$AI35,الإعدادات!$C$14:$C$19))</f>
        <v/>
      </c>
      <c r="AR35" s="53">
        <f>AQ35+AP35</f>
        <v/>
      </c>
      <c r="AT35" s="53">
        <f>IF(COUNTA($E35:$AI35)=0,IF(AS35="",0,AS35),IF(AS35="",AR35,AS35))</f>
        <v/>
      </c>
      <c r="AU35" s="54">
        <f>IFERROR(VLOOKUP($B35,'بيانات الموظفين'!$B$7:$K$65,5,FALSE),0)</f>
        <v/>
      </c>
      <c r="AV35" s="54">
        <f>IF(AU35=0,0,AU35/الإعدادات!$C$7)</f>
        <v/>
      </c>
      <c r="AW35" s="54">
        <f>IF(AT35&gt;=(COUNT($E$5:$AI$5)-الإعدادات!$C$6),AU35+AV35*(AT35-(COUNT($E$5:$AI$5)-الإعدادات!$C$6)),AV35*AT35)</f>
        <v/>
      </c>
      <c r="AX35" s="54">
        <f>AQ35*IFERROR(VLOOKUP($B35,'بيانات الموظفين'!$B$7:$K$65,7,FALSE),الإعدادات!$C$8)</f>
        <v/>
      </c>
      <c r="AY35" s="54">
        <f>IF(COUNTA($E35:$AI35)=0,0,IFERROR(VLOOKUP($B35,'بيانات الموظفين'!$B$7:$K$65,6,FALSE),0))</f>
        <v/>
      </c>
      <c r="BA35" s="54">
        <f>AZ35*AV35</f>
        <v/>
      </c>
      <c r="BC35" s="54">
        <f>AV35*الإعدادات!$C$9*SUMPRODUCT(SUMIF(الإعدادات!$A$14:$A$19,$E35:$AI35,الإعدادات!$C$14:$C$19)*($E$7:$AI$7=1))</f>
        <v/>
      </c>
      <c r="BD35" s="48">
        <f>AW35+AX35+AY35+BC35-BA35-BB35</f>
        <v/>
      </c>
    </row>
    <row r="36" ht="20" customHeight="1">
      <c r="A36" s="39" t="n">
        <v>29</v>
      </c>
      <c r="B36" s="40" t="n">
        <v>29</v>
      </c>
      <c r="C36" s="41" t="inlineStr">
        <is>
          <t>هاني محمد عبد الوهاب</t>
        </is>
      </c>
      <c r="D36" s="39" t="inlineStr">
        <is>
          <t>SO</t>
        </is>
      </c>
      <c r="E36" s="42" t="n"/>
      <c r="F36" s="42" t="n"/>
      <c r="G36" s="42" t="n"/>
      <c r="H36" s="43" t="n"/>
      <c r="I36" s="43" t="n"/>
      <c r="J36" s="42" t="n"/>
      <c r="K36" s="42" t="n"/>
      <c r="L36" s="42" t="n"/>
      <c r="M36" s="42" t="n"/>
      <c r="N36" s="42" t="n"/>
      <c r="O36" s="43" t="n"/>
      <c r="P36" s="43" t="n"/>
      <c r="Q36" s="42" t="n"/>
      <c r="R36" s="42" t="n"/>
      <c r="S36" s="42" t="n"/>
      <c r="T36" s="42" t="n"/>
      <c r="U36" s="42" t="n"/>
      <c r="V36" s="43" t="n"/>
      <c r="W36" s="43" t="n"/>
      <c r="X36" s="42" t="n"/>
      <c r="Y36" s="42" t="n"/>
      <c r="Z36" s="42" t="n"/>
      <c r="AA36" s="42" t="n"/>
      <c r="AB36" s="42" t="n"/>
      <c r="AC36" s="43" t="n"/>
      <c r="AD36" s="43" t="n"/>
      <c r="AE36" s="42" t="n"/>
      <c r="AF36" s="42" t="n"/>
      <c r="AG36" s="42" t="n"/>
      <c r="AH36" s="42" t="n"/>
      <c r="AI36" s="42" t="n"/>
      <c r="AJ36" s="45">
        <f>COUNTIF($E36:$AI36,"P")</f>
        <v/>
      </c>
      <c r="AK36" s="45">
        <f>COUNTIF($E36:$AI36,"غ")</f>
        <v/>
      </c>
      <c r="AL36" s="45">
        <f>COUNTIF($E36:$AI36,"إ")</f>
        <v/>
      </c>
      <c r="AM36" s="45">
        <f>COUNTIF($E36:$AI36,"م")</f>
        <v/>
      </c>
      <c r="AN36" s="45">
        <f>COUNTIF($E36:$AI36,"خ")</f>
        <v/>
      </c>
      <c r="AO36" s="45">
        <f>COUNTIF($E36:$AI36,"د")</f>
        <v/>
      </c>
      <c r="AP36" s="46">
        <f>IF(COUNTA($E36:$AI36)=0,0,SUMPRODUCT(($E$5:$AI$5&lt;&gt;"")*($E36:$AI36="")))</f>
        <v/>
      </c>
      <c r="AQ36" s="46">
        <f>SUMPRODUCT(SUMIF(الإعدادات!$A$14:$A$19,$E36:$AI36,الإعدادات!$C$14:$C$19))</f>
        <v/>
      </c>
      <c r="AR36" s="46">
        <f>AQ36+AP36</f>
        <v/>
      </c>
      <c r="AT36" s="46">
        <f>IF(COUNTA($E36:$AI36)=0,IF(AS36="",0,AS36),IF(AS36="",AR36,AS36))</f>
        <v/>
      </c>
      <c r="AU36" s="47">
        <f>IFERROR(VLOOKUP($B36,'بيانات الموظفين'!$B$7:$K$65,5,FALSE),0)</f>
        <v/>
      </c>
      <c r="AV36" s="47">
        <f>IF(AU36=0,0,AU36/الإعدادات!$C$7)</f>
        <v/>
      </c>
      <c r="AW36" s="47">
        <f>IF(AT36&gt;=(COUNT($E$5:$AI$5)-الإعدادات!$C$6),AU36+AV36*(AT36-(COUNT($E$5:$AI$5)-الإعدادات!$C$6)),AV36*AT36)</f>
        <v/>
      </c>
      <c r="AX36" s="47">
        <f>AQ36*IFERROR(VLOOKUP($B36,'بيانات الموظفين'!$B$7:$K$65,7,FALSE),الإعدادات!$C$8)</f>
        <v/>
      </c>
      <c r="AY36" s="47">
        <f>IF(COUNTA($E36:$AI36)=0,0,IFERROR(VLOOKUP($B36,'بيانات الموظفين'!$B$7:$K$65,6,FALSE),0))</f>
        <v/>
      </c>
      <c r="BA36" s="47">
        <f>AZ36*AV36</f>
        <v/>
      </c>
      <c r="BC36" s="47">
        <f>AV36*الإعدادات!$C$9*SUMPRODUCT(SUMIF(الإعدادات!$A$14:$A$19,$E36:$AI36,الإعدادات!$C$14:$C$19)*($E$7:$AI$7=1))</f>
        <v/>
      </c>
      <c r="BD36" s="48">
        <f>AW36+AX36+AY36+BC36-BA36-BB36</f>
        <v/>
      </c>
    </row>
    <row r="37" ht="20" customHeight="1">
      <c r="A37" s="49" t="n">
        <v>30</v>
      </c>
      <c r="B37" s="50" t="n">
        <v>30</v>
      </c>
      <c r="C37" s="51" t="inlineStr">
        <is>
          <t>مصطفي محمد محمد السيد</t>
        </is>
      </c>
      <c r="D37" s="49" t="inlineStr">
        <is>
          <t>SO</t>
        </is>
      </c>
      <c r="E37" s="42" t="n"/>
      <c r="F37" s="42" t="n"/>
      <c r="G37" s="42" t="n"/>
      <c r="H37" s="43" t="n"/>
      <c r="I37" s="43" t="n"/>
      <c r="J37" s="42" t="n"/>
      <c r="K37" s="42" t="n"/>
      <c r="L37" s="42" t="n"/>
      <c r="M37" s="42" t="n"/>
      <c r="N37" s="42" t="n"/>
      <c r="O37" s="43" t="n"/>
      <c r="P37" s="43" t="n"/>
      <c r="Q37" s="42" t="n"/>
      <c r="R37" s="42" t="n"/>
      <c r="S37" s="42" t="n"/>
      <c r="T37" s="42" t="n"/>
      <c r="U37" s="42" t="n"/>
      <c r="V37" s="43" t="n"/>
      <c r="W37" s="43" t="n"/>
      <c r="X37" s="42" t="n"/>
      <c r="Y37" s="42" t="n"/>
      <c r="Z37" s="42" t="n"/>
      <c r="AA37" s="42" t="n"/>
      <c r="AB37" s="42" t="n"/>
      <c r="AC37" s="43" t="n"/>
      <c r="AD37" s="43" t="n"/>
      <c r="AE37" s="42" t="n"/>
      <c r="AF37" s="42" t="n"/>
      <c r="AG37" s="42" t="n"/>
      <c r="AH37" s="42" t="n"/>
      <c r="AI37" s="42" t="n"/>
      <c r="AJ37" s="52">
        <f>COUNTIF($E37:$AI37,"P")</f>
        <v/>
      </c>
      <c r="AK37" s="52">
        <f>COUNTIF($E37:$AI37,"غ")</f>
        <v/>
      </c>
      <c r="AL37" s="52">
        <f>COUNTIF($E37:$AI37,"إ")</f>
        <v/>
      </c>
      <c r="AM37" s="52">
        <f>COUNTIF($E37:$AI37,"م")</f>
        <v/>
      </c>
      <c r="AN37" s="52">
        <f>COUNTIF($E37:$AI37,"خ")</f>
        <v/>
      </c>
      <c r="AO37" s="52">
        <f>COUNTIF($E37:$AI37,"د")</f>
        <v/>
      </c>
      <c r="AP37" s="53">
        <f>IF(COUNTA($E37:$AI37)=0,0,SUMPRODUCT(($E$5:$AI$5&lt;&gt;"")*($E37:$AI37="")))</f>
        <v/>
      </c>
      <c r="AQ37" s="53">
        <f>SUMPRODUCT(SUMIF(الإعدادات!$A$14:$A$19,$E37:$AI37,الإعدادات!$C$14:$C$19))</f>
        <v/>
      </c>
      <c r="AR37" s="53">
        <f>AQ37+AP37</f>
        <v/>
      </c>
      <c r="AT37" s="53">
        <f>IF(COUNTA($E37:$AI37)=0,IF(AS37="",0,AS37),IF(AS37="",AR37,AS37))</f>
        <v/>
      </c>
      <c r="AU37" s="54">
        <f>IFERROR(VLOOKUP($B37,'بيانات الموظفين'!$B$7:$K$65,5,FALSE),0)</f>
        <v/>
      </c>
      <c r="AV37" s="54">
        <f>IF(AU37=0,0,AU37/الإعدادات!$C$7)</f>
        <v/>
      </c>
      <c r="AW37" s="54">
        <f>IF(AT37&gt;=(COUNT($E$5:$AI$5)-الإعدادات!$C$6),AU37+AV37*(AT37-(COUNT($E$5:$AI$5)-الإعدادات!$C$6)),AV37*AT37)</f>
        <v/>
      </c>
      <c r="AX37" s="54">
        <f>AQ37*IFERROR(VLOOKUP($B37,'بيانات الموظفين'!$B$7:$K$65,7,FALSE),الإعدادات!$C$8)</f>
        <v/>
      </c>
      <c r="AY37" s="54">
        <f>IF(COUNTA($E37:$AI37)=0,0,IFERROR(VLOOKUP($B37,'بيانات الموظفين'!$B$7:$K$65,6,FALSE),0))</f>
        <v/>
      </c>
      <c r="BA37" s="54">
        <f>AZ37*AV37</f>
        <v/>
      </c>
      <c r="BC37" s="54">
        <f>AV37*الإعدادات!$C$9*SUMPRODUCT(SUMIF(الإعدادات!$A$14:$A$19,$E37:$AI37,الإعدادات!$C$14:$C$19)*($E$7:$AI$7=1))</f>
        <v/>
      </c>
      <c r="BD37" s="48">
        <f>AW37+AX37+AY37+BC37-BA37-BB37</f>
        <v/>
      </c>
    </row>
    <row r="38" ht="20" customHeight="1">
      <c r="A38" s="39" t="n">
        <v>31</v>
      </c>
      <c r="B38" s="40" t="n">
        <v>31</v>
      </c>
      <c r="C38" s="41" t="inlineStr">
        <is>
          <t>شهدي محمحد محمد موسي</t>
        </is>
      </c>
      <c r="D38" s="39" t="inlineStr">
        <is>
          <t>SO</t>
        </is>
      </c>
      <c r="E38" s="42" t="n"/>
      <c r="F38" s="42" t="n"/>
      <c r="G38" s="42" t="n"/>
      <c r="H38" s="43" t="n"/>
      <c r="I38" s="43" t="n"/>
      <c r="J38" s="42" t="n"/>
      <c r="K38" s="42" t="n"/>
      <c r="L38" s="42" t="n"/>
      <c r="M38" s="42" t="n"/>
      <c r="N38" s="42" t="n"/>
      <c r="O38" s="43" t="n"/>
      <c r="P38" s="43" t="n"/>
      <c r="Q38" s="42" t="n"/>
      <c r="R38" s="42" t="n"/>
      <c r="S38" s="42" t="n"/>
      <c r="T38" s="42" t="n"/>
      <c r="U38" s="42" t="n"/>
      <c r="V38" s="43" t="n"/>
      <c r="W38" s="43" t="n"/>
      <c r="X38" s="42" t="n"/>
      <c r="Y38" s="42" t="n"/>
      <c r="Z38" s="42" t="n"/>
      <c r="AA38" s="42" t="n"/>
      <c r="AB38" s="42" t="n"/>
      <c r="AC38" s="43" t="n"/>
      <c r="AD38" s="43" t="n"/>
      <c r="AE38" s="42" t="n"/>
      <c r="AF38" s="42" t="n"/>
      <c r="AG38" s="42" t="n"/>
      <c r="AH38" s="42" t="n"/>
      <c r="AI38" s="42" t="n"/>
      <c r="AJ38" s="45">
        <f>COUNTIF($E38:$AI38,"P")</f>
        <v/>
      </c>
      <c r="AK38" s="45">
        <f>COUNTIF($E38:$AI38,"غ")</f>
        <v/>
      </c>
      <c r="AL38" s="45">
        <f>COUNTIF($E38:$AI38,"إ")</f>
        <v/>
      </c>
      <c r="AM38" s="45">
        <f>COUNTIF($E38:$AI38,"م")</f>
        <v/>
      </c>
      <c r="AN38" s="45">
        <f>COUNTIF($E38:$AI38,"خ")</f>
        <v/>
      </c>
      <c r="AO38" s="45">
        <f>COUNTIF($E38:$AI38,"د")</f>
        <v/>
      </c>
      <c r="AP38" s="46">
        <f>IF(COUNTA($E38:$AI38)=0,0,SUMPRODUCT(($E$5:$AI$5&lt;&gt;"")*($E38:$AI38="")))</f>
        <v/>
      </c>
      <c r="AQ38" s="46">
        <f>SUMPRODUCT(SUMIF(الإعدادات!$A$14:$A$19,$E38:$AI38,الإعدادات!$C$14:$C$19))</f>
        <v/>
      </c>
      <c r="AR38" s="46">
        <f>AQ38+AP38</f>
        <v/>
      </c>
      <c r="AT38" s="46">
        <f>IF(COUNTA($E38:$AI38)=0,IF(AS38="",0,AS38),IF(AS38="",AR38,AS38))</f>
        <v/>
      </c>
      <c r="AU38" s="47">
        <f>IFERROR(VLOOKUP($B38,'بيانات الموظفين'!$B$7:$K$65,5,FALSE),0)</f>
        <v/>
      </c>
      <c r="AV38" s="47">
        <f>IF(AU38=0,0,AU38/الإعدادات!$C$7)</f>
        <v/>
      </c>
      <c r="AW38" s="47">
        <f>IF(AT38&gt;=(COUNT($E$5:$AI$5)-الإعدادات!$C$6),AU38+AV38*(AT38-(COUNT($E$5:$AI$5)-الإعدادات!$C$6)),AV38*AT38)</f>
        <v/>
      </c>
      <c r="AX38" s="47">
        <f>AQ38*IFERROR(VLOOKUP($B38,'بيانات الموظفين'!$B$7:$K$65,7,FALSE),الإعدادات!$C$8)</f>
        <v/>
      </c>
      <c r="AY38" s="47">
        <f>IF(COUNTA($E38:$AI38)=0,0,IFERROR(VLOOKUP($B38,'بيانات الموظفين'!$B$7:$K$65,6,FALSE),0))</f>
        <v/>
      </c>
      <c r="BA38" s="47">
        <f>AZ38*AV38</f>
        <v/>
      </c>
      <c r="BC38" s="47">
        <f>AV38*الإعدادات!$C$9*SUMPRODUCT(SUMIF(الإعدادات!$A$14:$A$19,$E38:$AI38,الإعدادات!$C$14:$C$19)*($E$7:$AI$7=1))</f>
        <v/>
      </c>
      <c r="BD38" s="48">
        <f>AW38+AX38+AY38+BC38-BA38-BB38</f>
        <v/>
      </c>
    </row>
    <row r="39" ht="20" customHeight="1">
      <c r="A39" s="49" t="n">
        <v>32</v>
      </c>
      <c r="B39" s="50" t="n">
        <v>32</v>
      </c>
      <c r="C39" s="51" t="inlineStr">
        <is>
          <t>رشاد إبراهيم السيد</t>
        </is>
      </c>
      <c r="D39" s="49" t="inlineStr">
        <is>
          <t>SO</t>
        </is>
      </c>
      <c r="E39" s="42" t="n"/>
      <c r="F39" s="42" t="n"/>
      <c r="G39" s="42" t="n"/>
      <c r="H39" s="43" t="n"/>
      <c r="I39" s="43" t="n"/>
      <c r="J39" s="42" t="n"/>
      <c r="K39" s="42" t="n"/>
      <c r="L39" s="42" t="n"/>
      <c r="M39" s="42" t="n"/>
      <c r="N39" s="42" t="n"/>
      <c r="O39" s="43" t="n"/>
      <c r="P39" s="43" t="n"/>
      <c r="Q39" s="42" t="n"/>
      <c r="R39" s="42" t="n"/>
      <c r="S39" s="42" t="n"/>
      <c r="T39" s="42" t="n"/>
      <c r="U39" s="42" t="n"/>
      <c r="V39" s="43" t="n"/>
      <c r="W39" s="43" t="n"/>
      <c r="X39" s="42" t="n"/>
      <c r="Y39" s="42" t="n"/>
      <c r="Z39" s="42" t="n"/>
      <c r="AA39" s="42" t="n"/>
      <c r="AB39" s="42" t="n"/>
      <c r="AC39" s="43" t="n"/>
      <c r="AD39" s="43" t="n"/>
      <c r="AE39" s="42" t="n"/>
      <c r="AF39" s="42" t="n"/>
      <c r="AG39" s="42" t="n"/>
      <c r="AH39" s="42" t="n"/>
      <c r="AI39" s="42" t="n"/>
      <c r="AJ39" s="52">
        <f>COUNTIF($E39:$AI39,"P")</f>
        <v/>
      </c>
      <c r="AK39" s="52">
        <f>COUNTIF($E39:$AI39,"غ")</f>
        <v/>
      </c>
      <c r="AL39" s="52">
        <f>COUNTIF($E39:$AI39,"إ")</f>
        <v/>
      </c>
      <c r="AM39" s="52">
        <f>COUNTIF($E39:$AI39,"م")</f>
        <v/>
      </c>
      <c r="AN39" s="52">
        <f>COUNTIF($E39:$AI39,"خ")</f>
        <v/>
      </c>
      <c r="AO39" s="52">
        <f>COUNTIF($E39:$AI39,"د")</f>
        <v/>
      </c>
      <c r="AP39" s="53">
        <f>IF(COUNTA($E39:$AI39)=0,0,SUMPRODUCT(($E$5:$AI$5&lt;&gt;"")*($E39:$AI39="")))</f>
        <v/>
      </c>
      <c r="AQ39" s="53">
        <f>SUMPRODUCT(SUMIF(الإعدادات!$A$14:$A$19,$E39:$AI39,الإعدادات!$C$14:$C$19))</f>
        <v/>
      </c>
      <c r="AR39" s="53">
        <f>AQ39+AP39</f>
        <v/>
      </c>
      <c r="AT39" s="53">
        <f>IF(COUNTA($E39:$AI39)=0,IF(AS39="",0,AS39),IF(AS39="",AR39,AS39))</f>
        <v/>
      </c>
      <c r="AU39" s="54">
        <f>IFERROR(VLOOKUP($B39,'بيانات الموظفين'!$B$7:$K$65,5,FALSE),0)</f>
        <v/>
      </c>
      <c r="AV39" s="54">
        <f>IF(AU39=0,0,AU39/الإعدادات!$C$7)</f>
        <v/>
      </c>
      <c r="AW39" s="54">
        <f>IF(AT39&gt;=(COUNT($E$5:$AI$5)-الإعدادات!$C$6),AU39+AV39*(AT39-(COUNT($E$5:$AI$5)-الإعدادات!$C$6)),AV39*AT39)</f>
        <v/>
      </c>
      <c r="AX39" s="54">
        <f>AQ39*IFERROR(VLOOKUP($B39,'بيانات الموظفين'!$B$7:$K$65,7,FALSE),الإعدادات!$C$8)</f>
        <v/>
      </c>
      <c r="AY39" s="54">
        <f>IF(COUNTA($E39:$AI39)=0,0,IFERROR(VLOOKUP($B39,'بيانات الموظفين'!$B$7:$K$65,6,FALSE),0))</f>
        <v/>
      </c>
      <c r="BA39" s="54">
        <f>AZ39*AV39</f>
        <v/>
      </c>
      <c r="BC39" s="54">
        <f>AV39*الإعدادات!$C$9*SUMPRODUCT(SUMIF(الإعدادات!$A$14:$A$19,$E39:$AI39,الإعدادات!$C$14:$C$19)*($E$7:$AI$7=1))</f>
        <v/>
      </c>
      <c r="BD39" s="48">
        <f>AW39+AX39+AY39+BC39-BA39-BB39</f>
        <v/>
      </c>
    </row>
    <row r="40" ht="20" customHeight="1">
      <c r="A40" s="39" t="n">
        <v>33</v>
      </c>
      <c r="B40" s="40" t="n">
        <v>33</v>
      </c>
      <c r="C40" s="41" t="inlineStr">
        <is>
          <t>آدهم البلاسي يوسف إبراهيم</t>
        </is>
      </c>
      <c r="D40" s="39" t="inlineStr">
        <is>
          <t>SO</t>
        </is>
      </c>
      <c r="E40" s="42" t="n"/>
      <c r="F40" s="42" t="n"/>
      <c r="G40" s="42" t="n"/>
      <c r="H40" s="43" t="n"/>
      <c r="I40" s="43" t="n"/>
      <c r="J40" s="42" t="n"/>
      <c r="K40" s="42" t="n"/>
      <c r="L40" s="42" t="n"/>
      <c r="M40" s="42" t="n"/>
      <c r="N40" s="42" t="n"/>
      <c r="O40" s="43" t="n"/>
      <c r="P40" s="43" t="n"/>
      <c r="Q40" s="42" t="n"/>
      <c r="R40" s="42" t="n"/>
      <c r="S40" s="42" t="n"/>
      <c r="T40" s="42" t="n"/>
      <c r="U40" s="42" t="n"/>
      <c r="V40" s="43" t="n"/>
      <c r="W40" s="43" t="n"/>
      <c r="X40" s="42" t="n"/>
      <c r="Y40" s="42" t="n"/>
      <c r="Z40" s="42" t="n"/>
      <c r="AA40" s="42" t="n"/>
      <c r="AB40" s="42" t="n"/>
      <c r="AC40" s="43" t="n"/>
      <c r="AD40" s="43" t="n"/>
      <c r="AE40" s="42" t="n"/>
      <c r="AF40" s="42" t="n"/>
      <c r="AG40" s="42" t="n"/>
      <c r="AH40" s="42" t="n"/>
      <c r="AI40" s="42" t="n"/>
      <c r="AJ40" s="45">
        <f>COUNTIF($E40:$AI40,"P")</f>
        <v/>
      </c>
      <c r="AK40" s="45">
        <f>COUNTIF($E40:$AI40,"غ")</f>
        <v/>
      </c>
      <c r="AL40" s="45">
        <f>COUNTIF($E40:$AI40,"إ")</f>
        <v/>
      </c>
      <c r="AM40" s="45">
        <f>COUNTIF($E40:$AI40,"م")</f>
        <v/>
      </c>
      <c r="AN40" s="45">
        <f>COUNTIF($E40:$AI40,"خ")</f>
        <v/>
      </c>
      <c r="AO40" s="45">
        <f>COUNTIF($E40:$AI40,"د")</f>
        <v/>
      </c>
      <c r="AP40" s="46">
        <f>IF(COUNTA($E40:$AI40)=0,0,SUMPRODUCT(($E$5:$AI$5&lt;&gt;"")*($E40:$AI40="")))</f>
        <v/>
      </c>
      <c r="AQ40" s="46">
        <f>SUMPRODUCT(SUMIF(الإعدادات!$A$14:$A$19,$E40:$AI40,الإعدادات!$C$14:$C$19))</f>
        <v/>
      </c>
      <c r="AR40" s="46">
        <f>AQ40+AP40</f>
        <v/>
      </c>
      <c r="AT40" s="46">
        <f>IF(COUNTA($E40:$AI40)=0,IF(AS40="",0,AS40),IF(AS40="",AR40,AS40))</f>
        <v/>
      </c>
      <c r="AU40" s="47">
        <f>IFERROR(VLOOKUP($B40,'بيانات الموظفين'!$B$7:$K$65,5,FALSE),0)</f>
        <v/>
      </c>
      <c r="AV40" s="47">
        <f>IF(AU40=0,0,AU40/الإعدادات!$C$7)</f>
        <v/>
      </c>
      <c r="AW40" s="47">
        <f>IF(AT40&gt;=(COUNT($E$5:$AI$5)-الإعدادات!$C$6),AU40+AV40*(AT40-(COUNT($E$5:$AI$5)-الإعدادات!$C$6)),AV40*AT40)</f>
        <v/>
      </c>
      <c r="AX40" s="47">
        <f>AQ40*IFERROR(VLOOKUP($B40,'بيانات الموظفين'!$B$7:$K$65,7,FALSE),الإعدادات!$C$8)</f>
        <v/>
      </c>
      <c r="AY40" s="47">
        <f>IF(COUNTA($E40:$AI40)=0,0,IFERROR(VLOOKUP($B40,'بيانات الموظفين'!$B$7:$K$65,6,FALSE),0))</f>
        <v/>
      </c>
      <c r="BA40" s="47">
        <f>AZ40*AV40</f>
        <v/>
      </c>
      <c r="BC40" s="47">
        <f>AV40*الإعدادات!$C$9*SUMPRODUCT(SUMIF(الإعدادات!$A$14:$A$19,$E40:$AI40,الإعدادات!$C$14:$C$19)*($E$7:$AI$7=1))</f>
        <v/>
      </c>
      <c r="BD40" s="48">
        <f>AW40+AX40+AY40+BC40-BA40-BB40</f>
        <v/>
      </c>
    </row>
    <row r="41" ht="20" customHeight="1">
      <c r="A41" s="49" t="n">
        <v>34</v>
      </c>
      <c r="B41" s="50" t="n">
        <v>34</v>
      </c>
      <c r="C41" s="51" t="inlineStr">
        <is>
          <t>السيد محمد عبده</t>
        </is>
      </c>
      <c r="D41" s="49" t="inlineStr">
        <is>
          <t>SO</t>
        </is>
      </c>
      <c r="E41" s="42" t="n"/>
      <c r="F41" s="42" t="n"/>
      <c r="G41" s="42" t="n"/>
      <c r="H41" s="43" t="n"/>
      <c r="I41" s="43" t="n"/>
      <c r="J41" s="42" t="n"/>
      <c r="K41" s="42" t="n"/>
      <c r="L41" s="42" t="n"/>
      <c r="M41" s="42" t="n"/>
      <c r="N41" s="42" t="n"/>
      <c r="O41" s="43" t="n"/>
      <c r="P41" s="43" t="n"/>
      <c r="Q41" s="42" t="n"/>
      <c r="R41" s="42" t="n"/>
      <c r="S41" s="42" t="n"/>
      <c r="T41" s="42" t="n"/>
      <c r="U41" s="42" t="n"/>
      <c r="V41" s="43" t="n"/>
      <c r="W41" s="43" t="n"/>
      <c r="X41" s="42" t="n"/>
      <c r="Y41" s="42" t="n"/>
      <c r="Z41" s="42" t="n"/>
      <c r="AA41" s="42" t="n"/>
      <c r="AB41" s="42" t="n"/>
      <c r="AC41" s="43" t="n"/>
      <c r="AD41" s="43" t="n"/>
      <c r="AE41" s="42" t="n"/>
      <c r="AF41" s="42" t="n"/>
      <c r="AG41" s="42" t="n"/>
      <c r="AH41" s="42" t="n"/>
      <c r="AI41" s="42" t="n"/>
      <c r="AJ41" s="52">
        <f>COUNTIF($E41:$AI41,"P")</f>
        <v/>
      </c>
      <c r="AK41" s="52">
        <f>COUNTIF($E41:$AI41,"غ")</f>
        <v/>
      </c>
      <c r="AL41" s="52">
        <f>COUNTIF($E41:$AI41,"إ")</f>
        <v/>
      </c>
      <c r="AM41" s="52">
        <f>COUNTIF($E41:$AI41,"م")</f>
        <v/>
      </c>
      <c r="AN41" s="52">
        <f>COUNTIF($E41:$AI41,"خ")</f>
        <v/>
      </c>
      <c r="AO41" s="52">
        <f>COUNTIF($E41:$AI41,"د")</f>
        <v/>
      </c>
      <c r="AP41" s="53">
        <f>IF(COUNTA($E41:$AI41)=0,0,SUMPRODUCT(($E$5:$AI$5&lt;&gt;"")*($E41:$AI41="")))</f>
        <v/>
      </c>
      <c r="AQ41" s="53">
        <f>SUMPRODUCT(SUMIF(الإعدادات!$A$14:$A$19,$E41:$AI41,الإعدادات!$C$14:$C$19))</f>
        <v/>
      </c>
      <c r="AR41" s="53">
        <f>AQ41+AP41</f>
        <v/>
      </c>
      <c r="AT41" s="53">
        <f>IF(COUNTA($E41:$AI41)=0,IF(AS41="",0,AS41),IF(AS41="",AR41,AS41))</f>
        <v/>
      </c>
      <c r="AU41" s="54">
        <f>IFERROR(VLOOKUP($B41,'بيانات الموظفين'!$B$7:$K$65,5,FALSE),0)</f>
        <v/>
      </c>
      <c r="AV41" s="54">
        <f>IF(AU41=0,0,AU41/الإعدادات!$C$7)</f>
        <v/>
      </c>
      <c r="AW41" s="54">
        <f>IF(AT41&gt;=(COUNT($E$5:$AI$5)-الإعدادات!$C$6),AU41+AV41*(AT41-(COUNT($E$5:$AI$5)-الإعدادات!$C$6)),AV41*AT41)</f>
        <v/>
      </c>
      <c r="AX41" s="54">
        <f>AQ41*IFERROR(VLOOKUP($B41,'بيانات الموظفين'!$B$7:$K$65,7,FALSE),الإعدادات!$C$8)</f>
        <v/>
      </c>
      <c r="AY41" s="54">
        <f>IF(COUNTA($E41:$AI41)=0,0,IFERROR(VLOOKUP($B41,'بيانات الموظفين'!$B$7:$K$65,6,FALSE),0))</f>
        <v/>
      </c>
      <c r="BA41" s="54">
        <f>AZ41*AV41</f>
        <v/>
      </c>
      <c r="BC41" s="54">
        <f>AV41*الإعدادات!$C$9*SUMPRODUCT(SUMIF(الإعدادات!$A$14:$A$19,$E41:$AI41,الإعدادات!$C$14:$C$19)*($E$7:$AI$7=1))</f>
        <v/>
      </c>
      <c r="BD41" s="48">
        <f>AW41+AX41+AY41+BC41-BA41-BB41</f>
        <v/>
      </c>
    </row>
    <row r="42" ht="20" customHeight="1">
      <c r="A42" s="39" t="n">
        <v>35</v>
      </c>
      <c r="B42" s="40" t="n">
        <v>35</v>
      </c>
      <c r="C42" s="41" t="inlineStr">
        <is>
          <t>علاء الدين عبد الفتاح محمد</t>
        </is>
      </c>
      <c r="D42" s="39" t="inlineStr">
        <is>
          <t>SO</t>
        </is>
      </c>
      <c r="E42" s="42" t="n"/>
      <c r="F42" s="42" t="n"/>
      <c r="G42" s="42" t="n"/>
      <c r="H42" s="43" t="n"/>
      <c r="I42" s="43" t="n"/>
      <c r="J42" s="42" t="n"/>
      <c r="K42" s="42" t="n"/>
      <c r="L42" s="42" t="n"/>
      <c r="M42" s="42" t="n"/>
      <c r="N42" s="42" t="n"/>
      <c r="O42" s="43" t="n"/>
      <c r="P42" s="43" t="n"/>
      <c r="Q42" s="42" t="n"/>
      <c r="R42" s="42" t="n"/>
      <c r="S42" s="42" t="n"/>
      <c r="T42" s="42" t="n"/>
      <c r="U42" s="42" t="n"/>
      <c r="V42" s="43" t="n"/>
      <c r="W42" s="43" t="n"/>
      <c r="X42" s="42" t="n"/>
      <c r="Y42" s="42" t="n"/>
      <c r="Z42" s="42" t="n"/>
      <c r="AA42" s="42" t="n"/>
      <c r="AB42" s="42" t="n"/>
      <c r="AC42" s="43" t="n"/>
      <c r="AD42" s="43" t="n"/>
      <c r="AE42" s="42" t="n"/>
      <c r="AF42" s="42" t="n"/>
      <c r="AG42" s="42" t="n"/>
      <c r="AH42" s="42" t="n"/>
      <c r="AI42" s="42" t="n"/>
      <c r="AJ42" s="45">
        <f>COUNTIF($E42:$AI42,"P")</f>
        <v/>
      </c>
      <c r="AK42" s="45">
        <f>COUNTIF($E42:$AI42,"غ")</f>
        <v/>
      </c>
      <c r="AL42" s="45">
        <f>COUNTIF($E42:$AI42,"إ")</f>
        <v/>
      </c>
      <c r="AM42" s="45">
        <f>COUNTIF($E42:$AI42,"م")</f>
        <v/>
      </c>
      <c r="AN42" s="45">
        <f>COUNTIF($E42:$AI42,"خ")</f>
        <v/>
      </c>
      <c r="AO42" s="45">
        <f>COUNTIF($E42:$AI42,"د")</f>
        <v/>
      </c>
      <c r="AP42" s="46">
        <f>IF(COUNTA($E42:$AI42)=0,0,SUMPRODUCT(($E$5:$AI$5&lt;&gt;"")*($E42:$AI42="")))</f>
        <v/>
      </c>
      <c r="AQ42" s="46">
        <f>SUMPRODUCT(SUMIF(الإعدادات!$A$14:$A$19,$E42:$AI42,الإعدادات!$C$14:$C$19))</f>
        <v/>
      </c>
      <c r="AR42" s="46">
        <f>AQ42+AP42</f>
        <v/>
      </c>
      <c r="AT42" s="46">
        <f>IF(COUNTA($E42:$AI42)=0,IF(AS42="",0,AS42),IF(AS42="",AR42,AS42))</f>
        <v/>
      </c>
      <c r="AU42" s="47">
        <f>IFERROR(VLOOKUP($B42,'بيانات الموظفين'!$B$7:$K$65,5,FALSE),0)</f>
        <v/>
      </c>
      <c r="AV42" s="47">
        <f>IF(AU42=0,0,AU42/الإعدادات!$C$7)</f>
        <v/>
      </c>
      <c r="AW42" s="47">
        <f>IF(AT42&gt;=(COUNT($E$5:$AI$5)-الإعدادات!$C$6),AU42+AV42*(AT42-(COUNT($E$5:$AI$5)-الإعدادات!$C$6)),AV42*AT42)</f>
        <v/>
      </c>
      <c r="AX42" s="47">
        <f>AQ42*IFERROR(VLOOKUP($B42,'بيانات الموظفين'!$B$7:$K$65,7,FALSE),الإعدادات!$C$8)</f>
        <v/>
      </c>
      <c r="AY42" s="47">
        <f>IF(COUNTA($E42:$AI42)=0,0,IFERROR(VLOOKUP($B42,'بيانات الموظفين'!$B$7:$K$65,6,FALSE),0))</f>
        <v/>
      </c>
      <c r="BA42" s="47">
        <f>AZ42*AV42</f>
        <v/>
      </c>
      <c r="BC42" s="47">
        <f>AV42*الإعدادات!$C$9*SUMPRODUCT(SUMIF(الإعدادات!$A$14:$A$19,$E42:$AI42,الإعدادات!$C$14:$C$19)*($E$7:$AI$7=1))</f>
        <v/>
      </c>
      <c r="BD42" s="48">
        <f>AW42+AX42+AY42+BC42-BA42-BB42</f>
        <v/>
      </c>
    </row>
    <row r="43" ht="20" customHeight="1">
      <c r="A43" s="49" t="n">
        <v>36</v>
      </c>
      <c r="B43" s="50" t="n">
        <v>36</v>
      </c>
      <c r="C43" s="51" t="inlineStr">
        <is>
          <t>إبراهيم علي عبد الجواد</t>
        </is>
      </c>
      <c r="D43" s="49" t="inlineStr">
        <is>
          <t>SO</t>
        </is>
      </c>
      <c r="E43" s="42" t="n"/>
      <c r="F43" s="42" t="n"/>
      <c r="G43" s="42" t="n"/>
      <c r="H43" s="43" t="n"/>
      <c r="I43" s="43" t="n"/>
      <c r="J43" s="42" t="n"/>
      <c r="K43" s="42" t="n"/>
      <c r="L43" s="42" t="n"/>
      <c r="M43" s="42" t="n"/>
      <c r="N43" s="42" t="n"/>
      <c r="O43" s="43" t="n"/>
      <c r="P43" s="43" t="n"/>
      <c r="Q43" s="42" t="n"/>
      <c r="R43" s="42" t="n"/>
      <c r="S43" s="42" t="n"/>
      <c r="T43" s="42" t="n"/>
      <c r="U43" s="42" t="n"/>
      <c r="V43" s="43" t="n"/>
      <c r="W43" s="43" t="n"/>
      <c r="X43" s="42" t="n"/>
      <c r="Y43" s="42" t="n"/>
      <c r="Z43" s="42" t="n"/>
      <c r="AA43" s="42" t="n"/>
      <c r="AB43" s="42" t="n"/>
      <c r="AC43" s="43" t="n"/>
      <c r="AD43" s="43" t="n"/>
      <c r="AE43" s="42" t="n"/>
      <c r="AF43" s="42" t="n"/>
      <c r="AG43" s="42" t="n"/>
      <c r="AH43" s="42" t="n"/>
      <c r="AI43" s="42" t="n"/>
      <c r="AJ43" s="52">
        <f>COUNTIF($E43:$AI43,"P")</f>
        <v/>
      </c>
      <c r="AK43" s="52">
        <f>COUNTIF($E43:$AI43,"غ")</f>
        <v/>
      </c>
      <c r="AL43" s="52">
        <f>COUNTIF($E43:$AI43,"إ")</f>
        <v/>
      </c>
      <c r="AM43" s="52">
        <f>COUNTIF($E43:$AI43,"م")</f>
        <v/>
      </c>
      <c r="AN43" s="52">
        <f>COUNTIF($E43:$AI43,"خ")</f>
        <v/>
      </c>
      <c r="AO43" s="52">
        <f>COUNTIF($E43:$AI43,"د")</f>
        <v/>
      </c>
      <c r="AP43" s="53">
        <f>IF(COUNTA($E43:$AI43)=0,0,SUMPRODUCT(($E$5:$AI$5&lt;&gt;"")*($E43:$AI43="")))</f>
        <v/>
      </c>
      <c r="AQ43" s="53">
        <f>SUMPRODUCT(SUMIF(الإعدادات!$A$14:$A$19,$E43:$AI43,الإعدادات!$C$14:$C$19))</f>
        <v/>
      </c>
      <c r="AR43" s="53">
        <f>AQ43+AP43</f>
        <v/>
      </c>
      <c r="AT43" s="53">
        <f>IF(COUNTA($E43:$AI43)=0,IF(AS43="",0,AS43),IF(AS43="",AR43,AS43))</f>
        <v/>
      </c>
      <c r="AU43" s="54">
        <f>IFERROR(VLOOKUP($B43,'بيانات الموظفين'!$B$7:$K$65,5,FALSE),0)</f>
        <v/>
      </c>
      <c r="AV43" s="54">
        <f>IF(AU43=0,0,AU43/الإعدادات!$C$7)</f>
        <v/>
      </c>
      <c r="AW43" s="54">
        <f>IF(AT43&gt;=(COUNT($E$5:$AI$5)-الإعدادات!$C$6),AU43+AV43*(AT43-(COUNT($E$5:$AI$5)-الإعدادات!$C$6)),AV43*AT43)</f>
        <v/>
      </c>
      <c r="AX43" s="54">
        <f>AQ43*IFERROR(VLOOKUP($B43,'بيانات الموظفين'!$B$7:$K$65,7,FALSE),الإعدادات!$C$8)</f>
        <v/>
      </c>
      <c r="AY43" s="54">
        <f>IF(COUNTA($E43:$AI43)=0,0,IFERROR(VLOOKUP($B43,'بيانات الموظفين'!$B$7:$K$65,6,FALSE),0))</f>
        <v/>
      </c>
      <c r="BA43" s="54">
        <f>AZ43*AV43</f>
        <v/>
      </c>
      <c r="BC43" s="54">
        <f>AV43*الإعدادات!$C$9*SUMPRODUCT(SUMIF(الإعدادات!$A$14:$A$19,$E43:$AI43,الإعدادات!$C$14:$C$19)*($E$7:$AI$7=1))</f>
        <v/>
      </c>
      <c r="BD43" s="48">
        <f>AW43+AX43+AY43+BC43-BA43-BB43</f>
        <v/>
      </c>
    </row>
    <row r="44" ht="20" customHeight="1">
      <c r="A44" s="39" t="n">
        <v>37</v>
      </c>
      <c r="B44" s="40" t="n">
        <v>37</v>
      </c>
      <c r="C44" s="41" t="inlineStr">
        <is>
          <t>عبد الواحد احمد عبد المجيد</t>
        </is>
      </c>
      <c r="D44" s="39" t="inlineStr">
        <is>
          <t>SO</t>
        </is>
      </c>
      <c r="E44" s="42" t="n"/>
      <c r="F44" s="42" t="n"/>
      <c r="G44" s="42" t="n"/>
      <c r="H44" s="43" t="n"/>
      <c r="I44" s="43" t="n"/>
      <c r="J44" s="42" t="n"/>
      <c r="K44" s="42" t="n"/>
      <c r="L44" s="42" t="n"/>
      <c r="M44" s="42" t="n"/>
      <c r="N44" s="42" t="n"/>
      <c r="O44" s="43" t="n"/>
      <c r="P44" s="43" t="n"/>
      <c r="Q44" s="42" t="n"/>
      <c r="R44" s="42" t="n"/>
      <c r="S44" s="42" t="n"/>
      <c r="T44" s="42" t="n"/>
      <c r="U44" s="42" t="n"/>
      <c r="V44" s="43" t="n"/>
      <c r="W44" s="43" t="n"/>
      <c r="X44" s="42" t="n"/>
      <c r="Y44" s="42" t="n"/>
      <c r="Z44" s="42" t="n"/>
      <c r="AA44" s="42" t="n"/>
      <c r="AB44" s="42" t="n"/>
      <c r="AC44" s="43" t="n"/>
      <c r="AD44" s="43" t="n"/>
      <c r="AE44" s="42" t="n"/>
      <c r="AF44" s="42" t="n"/>
      <c r="AG44" s="42" t="n"/>
      <c r="AH44" s="42" t="n"/>
      <c r="AI44" s="42" t="n"/>
      <c r="AJ44" s="45">
        <f>COUNTIF($E44:$AI44,"P")</f>
        <v/>
      </c>
      <c r="AK44" s="45">
        <f>COUNTIF($E44:$AI44,"غ")</f>
        <v/>
      </c>
      <c r="AL44" s="45">
        <f>COUNTIF($E44:$AI44,"إ")</f>
        <v/>
      </c>
      <c r="AM44" s="45">
        <f>COUNTIF($E44:$AI44,"م")</f>
        <v/>
      </c>
      <c r="AN44" s="45">
        <f>COUNTIF($E44:$AI44,"خ")</f>
        <v/>
      </c>
      <c r="AO44" s="45">
        <f>COUNTIF($E44:$AI44,"د")</f>
        <v/>
      </c>
      <c r="AP44" s="46">
        <f>IF(COUNTA($E44:$AI44)=0,0,SUMPRODUCT(($E$5:$AI$5&lt;&gt;"")*($E44:$AI44="")))</f>
        <v/>
      </c>
      <c r="AQ44" s="46">
        <f>SUMPRODUCT(SUMIF(الإعدادات!$A$14:$A$19,$E44:$AI44,الإعدادات!$C$14:$C$19))</f>
        <v/>
      </c>
      <c r="AR44" s="46">
        <f>AQ44+AP44</f>
        <v/>
      </c>
      <c r="AT44" s="46">
        <f>IF(COUNTA($E44:$AI44)=0,IF(AS44="",0,AS44),IF(AS44="",AR44,AS44))</f>
        <v/>
      </c>
      <c r="AU44" s="47">
        <f>IFERROR(VLOOKUP($B44,'بيانات الموظفين'!$B$7:$K$65,5,FALSE),0)</f>
        <v/>
      </c>
      <c r="AV44" s="47">
        <f>IF(AU44=0,0,AU44/الإعدادات!$C$7)</f>
        <v/>
      </c>
      <c r="AW44" s="47">
        <f>IF(AT44&gt;=(COUNT($E$5:$AI$5)-الإعدادات!$C$6),AU44+AV44*(AT44-(COUNT($E$5:$AI$5)-الإعدادات!$C$6)),AV44*AT44)</f>
        <v/>
      </c>
      <c r="AX44" s="47">
        <f>AQ44*IFERROR(VLOOKUP($B44,'بيانات الموظفين'!$B$7:$K$65,7,FALSE),الإعدادات!$C$8)</f>
        <v/>
      </c>
      <c r="AY44" s="47">
        <f>IF(COUNTA($E44:$AI44)=0,0,IFERROR(VLOOKUP($B44,'بيانات الموظفين'!$B$7:$K$65,6,FALSE),0))</f>
        <v/>
      </c>
      <c r="BA44" s="47">
        <f>AZ44*AV44</f>
        <v/>
      </c>
      <c r="BC44" s="47">
        <f>AV44*الإعدادات!$C$9*SUMPRODUCT(SUMIF(الإعدادات!$A$14:$A$19,$E44:$AI44,الإعدادات!$C$14:$C$19)*($E$7:$AI$7=1))</f>
        <v/>
      </c>
      <c r="BD44" s="48">
        <f>AW44+AX44+AY44+BC44-BA44-BB44</f>
        <v/>
      </c>
    </row>
    <row r="45" ht="20" customHeight="1">
      <c r="A45" s="49" t="n">
        <v>38</v>
      </c>
      <c r="B45" s="50" t="n">
        <v>38</v>
      </c>
      <c r="C45" s="51" t="inlineStr">
        <is>
          <t>محمد عبد الحميد محمد الجاويش</t>
        </is>
      </c>
      <c r="D45" s="49" t="inlineStr">
        <is>
          <t>SUP</t>
        </is>
      </c>
      <c r="E45" s="42" t="n"/>
      <c r="F45" s="42" t="n"/>
      <c r="G45" s="42" t="n"/>
      <c r="H45" s="43" t="n"/>
      <c r="I45" s="43" t="n"/>
      <c r="J45" s="42" t="n"/>
      <c r="K45" s="42" t="n"/>
      <c r="L45" s="42" t="n"/>
      <c r="M45" s="42" t="n"/>
      <c r="N45" s="42" t="n"/>
      <c r="O45" s="43" t="n"/>
      <c r="P45" s="43" t="n"/>
      <c r="Q45" s="42" t="n"/>
      <c r="R45" s="42" t="n"/>
      <c r="S45" s="42" t="n"/>
      <c r="T45" s="42" t="n"/>
      <c r="U45" s="42" t="n"/>
      <c r="V45" s="43" t="n"/>
      <c r="W45" s="43" t="n"/>
      <c r="X45" s="42" t="n"/>
      <c r="Y45" s="42" t="n"/>
      <c r="Z45" s="42" t="n"/>
      <c r="AA45" s="42" t="n"/>
      <c r="AB45" s="42" t="n"/>
      <c r="AC45" s="43" t="n"/>
      <c r="AD45" s="43" t="n"/>
      <c r="AE45" s="42" t="n"/>
      <c r="AF45" s="42" t="n"/>
      <c r="AG45" s="42" t="n"/>
      <c r="AH45" s="42" t="n"/>
      <c r="AI45" s="42" t="n"/>
      <c r="AJ45" s="52">
        <f>COUNTIF($E45:$AI45,"P")</f>
        <v/>
      </c>
      <c r="AK45" s="52">
        <f>COUNTIF($E45:$AI45,"غ")</f>
        <v/>
      </c>
      <c r="AL45" s="52">
        <f>COUNTIF($E45:$AI45,"إ")</f>
        <v/>
      </c>
      <c r="AM45" s="52">
        <f>COUNTIF($E45:$AI45,"م")</f>
        <v/>
      </c>
      <c r="AN45" s="52">
        <f>COUNTIF($E45:$AI45,"خ")</f>
        <v/>
      </c>
      <c r="AO45" s="52">
        <f>COUNTIF($E45:$AI45,"د")</f>
        <v/>
      </c>
      <c r="AP45" s="53">
        <f>IF(COUNTA($E45:$AI45)=0,0,SUMPRODUCT(($E$5:$AI$5&lt;&gt;"")*($E45:$AI45="")))</f>
        <v/>
      </c>
      <c r="AQ45" s="53">
        <f>SUMPRODUCT(SUMIF(الإعدادات!$A$14:$A$19,$E45:$AI45,الإعدادات!$C$14:$C$19))</f>
        <v/>
      </c>
      <c r="AR45" s="53">
        <f>AQ45+AP45</f>
        <v/>
      </c>
      <c r="AT45" s="53">
        <f>IF(COUNTA($E45:$AI45)=0,IF(AS45="",0,AS45),IF(AS45="",AR45,AS45))</f>
        <v/>
      </c>
      <c r="AU45" s="54">
        <f>IFERROR(VLOOKUP($B45,'بيانات الموظفين'!$B$7:$K$65,5,FALSE),0)</f>
        <v/>
      </c>
      <c r="AV45" s="54">
        <f>IF(AU45=0,0,AU45/الإعدادات!$C$7)</f>
        <v/>
      </c>
      <c r="AW45" s="54">
        <f>IF(AT45&gt;=(COUNT($E$5:$AI$5)-الإعدادات!$C$6),AU45+AV45*(AT45-(COUNT($E$5:$AI$5)-الإعدادات!$C$6)),AV45*AT45)</f>
        <v/>
      </c>
      <c r="AX45" s="54">
        <f>AQ45*IFERROR(VLOOKUP($B45,'بيانات الموظفين'!$B$7:$K$65,7,FALSE),الإعدادات!$C$8)</f>
        <v/>
      </c>
      <c r="AY45" s="54">
        <f>IF(COUNTA($E45:$AI45)=0,0,IFERROR(VLOOKUP($B45,'بيانات الموظفين'!$B$7:$K$65,6,FALSE),0))</f>
        <v/>
      </c>
      <c r="BA45" s="54">
        <f>AZ45*AV45</f>
        <v/>
      </c>
      <c r="BC45" s="54">
        <f>AV45*الإعدادات!$C$9*SUMPRODUCT(SUMIF(الإعدادات!$A$14:$A$19,$E45:$AI45,الإعدادات!$C$14:$C$19)*($E$7:$AI$7=1))</f>
        <v/>
      </c>
      <c r="BD45" s="48">
        <f>AW45+AX45+AY45+BC45-BA45-BB45</f>
        <v/>
      </c>
    </row>
    <row r="46" ht="20" customHeight="1">
      <c r="A46" s="39" t="n">
        <v>39</v>
      </c>
      <c r="B46" s="40" t="n">
        <v>39</v>
      </c>
      <c r="C46" s="41" t="inlineStr">
        <is>
          <t>سمير محمد صالح محمد</t>
        </is>
      </c>
      <c r="D46" s="39" t="inlineStr">
        <is>
          <t>SO</t>
        </is>
      </c>
      <c r="E46" s="42" t="n"/>
      <c r="F46" s="42" t="n"/>
      <c r="G46" s="42" t="n"/>
      <c r="H46" s="43" t="n"/>
      <c r="I46" s="43" t="n"/>
      <c r="J46" s="42" t="n"/>
      <c r="K46" s="42" t="n"/>
      <c r="L46" s="42" t="n"/>
      <c r="M46" s="42" t="n"/>
      <c r="N46" s="42" t="n"/>
      <c r="O46" s="43" t="n"/>
      <c r="P46" s="43" t="n"/>
      <c r="Q46" s="42" t="n"/>
      <c r="R46" s="42" t="n"/>
      <c r="S46" s="42" t="n"/>
      <c r="T46" s="42" t="n"/>
      <c r="U46" s="42" t="n"/>
      <c r="V46" s="43" t="n"/>
      <c r="W46" s="43" t="n"/>
      <c r="X46" s="42" t="n"/>
      <c r="Y46" s="42" t="n"/>
      <c r="Z46" s="42" t="n"/>
      <c r="AA46" s="42" t="n"/>
      <c r="AB46" s="42" t="n"/>
      <c r="AC46" s="43" t="n"/>
      <c r="AD46" s="43" t="n"/>
      <c r="AE46" s="42" t="n"/>
      <c r="AF46" s="42" t="n"/>
      <c r="AG46" s="42" t="n"/>
      <c r="AH46" s="42" t="n"/>
      <c r="AI46" s="42" t="n"/>
      <c r="AJ46" s="45">
        <f>COUNTIF($E46:$AI46,"P")</f>
        <v/>
      </c>
      <c r="AK46" s="45">
        <f>COUNTIF($E46:$AI46,"غ")</f>
        <v/>
      </c>
      <c r="AL46" s="45">
        <f>COUNTIF($E46:$AI46,"إ")</f>
        <v/>
      </c>
      <c r="AM46" s="45">
        <f>COUNTIF($E46:$AI46,"م")</f>
        <v/>
      </c>
      <c r="AN46" s="45">
        <f>COUNTIF($E46:$AI46,"خ")</f>
        <v/>
      </c>
      <c r="AO46" s="45">
        <f>COUNTIF($E46:$AI46,"د")</f>
        <v/>
      </c>
      <c r="AP46" s="46">
        <f>IF(COUNTA($E46:$AI46)=0,0,SUMPRODUCT(($E$5:$AI$5&lt;&gt;"")*($E46:$AI46="")))</f>
        <v/>
      </c>
      <c r="AQ46" s="46">
        <f>SUMPRODUCT(SUMIF(الإعدادات!$A$14:$A$19,$E46:$AI46,الإعدادات!$C$14:$C$19))</f>
        <v/>
      </c>
      <c r="AR46" s="46">
        <f>AQ46+AP46</f>
        <v/>
      </c>
      <c r="AT46" s="46">
        <f>IF(COUNTA($E46:$AI46)=0,IF(AS46="",0,AS46),IF(AS46="",AR46,AS46))</f>
        <v/>
      </c>
      <c r="AU46" s="47">
        <f>IFERROR(VLOOKUP($B46,'بيانات الموظفين'!$B$7:$K$65,5,FALSE),0)</f>
        <v/>
      </c>
      <c r="AV46" s="47">
        <f>IF(AU46=0,0,AU46/الإعدادات!$C$7)</f>
        <v/>
      </c>
      <c r="AW46" s="47">
        <f>IF(AT46&gt;=(COUNT($E$5:$AI$5)-الإعدادات!$C$6),AU46+AV46*(AT46-(COUNT($E$5:$AI$5)-الإعدادات!$C$6)),AV46*AT46)</f>
        <v/>
      </c>
      <c r="AX46" s="47">
        <f>AQ46*IFERROR(VLOOKUP($B46,'بيانات الموظفين'!$B$7:$K$65,7,FALSE),الإعدادات!$C$8)</f>
        <v/>
      </c>
      <c r="AY46" s="47">
        <f>IF(COUNTA($E46:$AI46)=0,0,IFERROR(VLOOKUP($B46,'بيانات الموظفين'!$B$7:$K$65,6,FALSE),0))</f>
        <v/>
      </c>
      <c r="BA46" s="47">
        <f>AZ46*AV46</f>
        <v/>
      </c>
      <c r="BC46" s="47">
        <f>AV46*الإعدادات!$C$9*SUMPRODUCT(SUMIF(الإعدادات!$A$14:$A$19,$E46:$AI46,الإعدادات!$C$14:$C$19)*($E$7:$AI$7=1))</f>
        <v/>
      </c>
      <c r="BD46" s="48">
        <f>AW46+AX46+AY46+BC46-BA46-BB46</f>
        <v/>
      </c>
    </row>
    <row r="47" ht="20" customHeight="1">
      <c r="A47" s="49" t="n">
        <v>40</v>
      </c>
      <c r="B47" s="50" t="n">
        <v>40</v>
      </c>
      <c r="C47" s="51" t="inlineStr">
        <is>
          <t>محمد عصام محمد محمد محمد</t>
        </is>
      </c>
      <c r="D47" s="49" t="inlineStr">
        <is>
          <t>SO</t>
        </is>
      </c>
      <c r="E47" s="42" t="n"/>
      <c r="F47" s="42" t="n"/>
      <c r="G47" s="42" t="n"/>
      <c r="H47" s="43" t="n"/>
      <c r="I47" s="43" t="n"/>
      <c r="J47" s="42" t="n"/>
      <c r="K47" s="42" t="n"/>
      <c r="L47" s="42" t="n"/>
      <c r="M47" s="42" t="n"/>
      <c r="N47" s="42" t="n"/>
      <c r="O47" s="43" t="n"/>
      <c r="P47" s="43" t="n"/>
      <c r="Q47" s="42" t="n"/>
      <c r="R47" s="42" t="n"/>
      <c r="S47" s="42" t="n"/>
      <c r="T47" s="42" t="n"/>
      <c r="U47" s="42" t="n"/>
      <c r="V47" s="43" t="n"/>
      <c r="W47" s="43" t="n"/>
      <c r="X47" s="42" t="n"/>
      <c r="Y47" s="42" t="n"/>
      <c r="Z47" s="42" t="n"/>
      <c r="AA47" s="42" t="n"/>
      <c r="AB47" s="42" t="n"/>
      <c r="AC47" s="43" t="n"/>
      <c r="AD47" s="43" t="n"/>
      <c r="AE47" s="42" t="n"/>
      <c r="AF47" s="42" t="n"/>
      <c r="AG47" s="42" t="n"/>
      <c r="AH47" s="42" t="n"/>
      <c r="AI47" s="42" t="n"/>
      <c r="AJ47" s="52">
        <f>COUNTIF($E47:$AI47,"P")</f>
        <v/>
      </c>
      <c r="AK47" s="52">
        <f>COUNTIF($E47:$AI47,"غ")</f>
        <v/>
      </c>
      <c r="AL47" s="52">
        <f>COUNTIF($E47:$AI47,"إ")</f>
        <v/>
      </c>
      <c r="AM47" s="52">
        <f>COUNTIF($E47:$AI47,"م")</f>
        <v/>
      </c>
      <c r="AN47" s="52">
        <f>COUNTIF($E47:$AI47,"خ")</f>
        <v/>
      </c>
      <c r="AO47" s="52">
        <f>COUNTIF($E47:$AI47,"د")</f>
        <v/>
      </c>
      <c r="AP47" s="53">
        <f>IF(COUNTA($E47:$AI47)=0,0,SUMPRODUCT(($E$5:$AI$5&lt;&gt;"")*($E47:$AI47="")))</f>
        <v/>
      </c>
      <c r="AQ47" s="53">
        <f>SUMPRODUCT(SUMIF(الإعدادات!$A$14:$A$19,$E47:$AI47,الإعدادات!$C$14:$C$19))</f>
        <v/>
      </c>
      <c r="AR47" s="53">
        <f>AQ47+AP47</f>
        <v/>
      </c>
      <c r="AT47" s="53">
        <f>IF(COUNTA($E47:$AI47)=0,IF(AS47="",0,AS47),IF(AS47="",AR47,AS47))</f>
        <v/>
      </c>
      <c r="AU47" s="54">
        <f>IFERROR(VLOOKUP($B47,'بيانات الموظفين'!$B$7:$K$65,5,FALSE),0)</f>
        <v/>
      </c>
      <c r="AV47" s="54">
        <f>IF(AU47=0,0,AU47/الإعدادات!$C$7)</f>
        <v/>
      </c>
      <c r="AW47" s="54">
        <f>IF(AT47&gt;=(COUNT($E$5:$AI$5)-الإعدادات!$C$6),AU47+AV47*(AT47-(COUNT($E$5:$AI$5)-الإعدادات!$C$6)),AV47*AT47)</f>
        <v/>
      </c>
      <c r="AX47" s="54">
        <f>AQ47*IFERROR(VLOOKUP($B47,'بيانات الموظفين'!$B$7:$K$65,7,FALSE),الإعدادات!$C$8)</f>
        <v/>
      </c>
      <c r="AY47" s="54">
        <f>IF(COUNTA($E47:$AI47)=0,0,IFERROR(VLOOKUP($B47,'بيانات الموظفين'!$B$7:$K$65,6,FALSE),0))</f>
        <v/>
      </c>
      <c r="BA47" s="54">
        <f>AZ47*AV47</f>
        <v/>
      </c>
      <c r="BC47" s="54">
        <f>AV47*الإعدادات!$C$9*SUMPRODUCT(SUMIF(الإعدادات!$A$14:$A$19,$E47:$AI47,الإعدادات!$C$14:$C$19)*($E$7:$AI$7=1))</f>
        <v/>
      </c>
      <c r="BD47" s="48">
        <f>AW47+AX47+AY47+BC47-BA47-BB47</f>
        <v/>
      </c>
    </row>
    <row r="48" ht="20" customHeight="1">
      <c r="A48" s="39" t="n">
        <v>41</v>
      </c>
      <c r="B48" s="40" t="n">
        <v>41</v>
      </c>
      <c r="C48" s="41" t="inlineStr">
        <is>
          <t>السيد صابر محمد مهدي</t>
        </is>
      </c>
      <c r="D48" s="39" t="inlineStr">
        <is>
          <t>SO</t>
        </is>
      </c>
      <c r="E48" s="42" t="n"/>
      <c r="F48" s="42" t="n"/>
      <c r="G48" s="42" t="n"/>
      <c r="H48" s="43" t="n"/>
      <c r="I48" s="43" t="n"/>
      <c r="J48" s="42" t="n"/>
      <c r="K48" s="42" t="n"/>
      <c r="L48" s="42" t="n"/>
      <c r="M48" s="42" t="n"/>
      <c r="N48" s="42" t="n"/>
      <c r="O48" s="43" t="n"/>
      <c r="P48" s="43" t="n"/>
      <c r="Q48" s="42" t="n"/>
      <c r="R48" s="42" t="n"/>
      <c r="S48" s="42" t="n"/>
      <c r="T48" s="42" t="n"/>
      <c r="U48" s="42" t="n"/>
      <c r="V48" s="43" t="n"/>
      <c r="W48" s="43" t="n"/>
      <c r="X48" s="42" t="n"/>
      <c r="Y48" s="42" t="n"/>
      <c r="Z48" s="42" t="n"/>
      <c r="AA48" s="42" t="n"/>
      <c r="AB48" s="42" t="n"/>
      <c r="AC48" s="43" t="n"/>
      <c r="AD48" s="43" t="n"/>
      <c r="AE48" s="42" t="n"/>
      <c r="AF48" s="42" t="n"/>
      <c r="AG48" s="42" t="n"/>
      <c r="AH48" s="42" t="n"/>
      <c r="AI48" s="42" t="n"/>
      <c r="AJ48" s="45">
        <f>COUNTIF($E48:$AI48,"P")</f>
        <v/>
      </c>
      <c r="AK48" s="45">
        <f>COUNTIF($E48:$AI48,"غ")</f>
        <v/>
      </c>
      <c r="AL48" s="45">
        <f>COUNTIF($E48:$AI48,"إ")</f>
        <v/>
      </c>
      <c r="AM48" s="45">
        <f>COUNTIF($E48:$AI48,"م")</f>
        <v/>
      </c>
      <c r="AN48" s="45">
        <f>COUNTIF($E48:$AI48,"خ")</f>
        <v/>
      </c>
      <c r="AO48" s="45">
        <f>COUNTIF($E48:$AI48,"د")</f>
        <v/>
      </c>
      <c r="AP48" s="46">
        <f>IF(COUNTA($E48:$AI48)=0,0,SUMPRODUCT(($E$5:$AI$5&lt;&gt;"")*($E48:$AI48="")))</f>
        <v/>
      </c>
      <c r="AQ48" s="46">
        <f>SUMPRODUCT(SUMIF(الإعدادات!$A$14:$A$19,$E48:$AI48,الإعدادات!$C$14:$C$19))</f>
        <v/>
      </c>
      <c r="AR48" s="46">
        <f>AQ48+AP48</f>
        <v/>
      </c>
      <c r="AT48" s="46">
        <f>IF(COUNTA($E48:$AI48)=0,IF(AS48="",0,AS48),IF(AS48="",AR48,AS48))</f>
        <v/>
      </c>
      <c r="AU48" s="47">
        <f>IFERROR(VLOOKUP($B48,'بيانات الموظفين'!$B$7:$K$65,5,FALSE),0)</f>
        <v/>
      </c>
      <c r="AV48" s="47">
        <f>IF(AU48=0,0,AU48/الإعدادات!$C$7)</f>
        <v/>
      </c>
      <c r="AW48" s="47">
        <f>IF(AT48&gt;=(COUNT($E$5:$AI$5)-الإعدادات!$C$6),AU48+AV48*(AT48-(COUNT($E$5:$AI$5)-الإعدادات!$C$6)),AV48*AT48)</f>
        <v/>
      </c>
      <c r="AX48" s="47">
        <f>AQ48*IFERROR(VLOOKUP($B48,'بيانات الموظفين'!$B$7:$K$65,7,FALSE),الإعدادات!$C$8)</f>
        <v/>
      </c>
      <c r="AY48" s="47">
        <f>IF(COUNTA($E48:$AI48)=0,0,IFERROR(VLOOKUP($B48,'بيانات الموظفين'!$B$7:$K$65,6,FALSE),0))</f>
        <v/>
      </c>
      <c r="BA48" s="47">
        <f>AZ48*AV48</f>
        <v/>
      </c>
      <c r="BC48" s="47">
        <f>AV48*الإعدادات!$C$9*SUMPRODUCT(SUMIF(الإعدادات!$A$14:$A$19,$E48:$AI48,الإعدادات!$C$14:$C$19)*($E$7:$AI$7=1))</f>
        <v/>
      </c>
      <c r="BD48" s="48">
        <f>AW48+AX48+AY48+BC48-BA48-BB48</f>
        <v/>
      </c>
    </row>
    <row r="49" ht="20" customHeight="1">
      <c r="A49" s="49" t="n">
        <v>42</v>
      </c>
      <c r="B49" s="50" t="n">
        <v>42</v>
      </c>
      <c r="C49" s="51" t="inlineStr">
        <is>
          <t>سامي أحمد المليجي ابوحجازي</t>
        </is>
      </c>
      <c r="D49" s="49" t="inlineStr">
        <is>
          <t>SO</t>
        </is>
      </c>
      <c r="E49" s="42" t="n"/>
      <c r="F49" s="42" t="n"/>
      <c r="G49" s="42" t="n"/>
      <c r="H49" s="43" t="n"/>
      <c r="I49" s="43" t="n"/>
      <c r="J49" s="42" t="n"/>
      <c r="K49" s="42" t="n"/>
      <c r="L49" s="42" t="n"/>
      <c r="M49" s="42" t="n"/>
      <c r="N49" s="42" t="n"/>
      <c r="O49" s="43" t="n"/>
      <c r="P49" s="43" t="n"/>
      <c r="Q49" s="42" t="n"/>
      <c r="R49" s="42" t="n"/>
      <c r="S49" s="42" t="n"/>
      <c r="T49" s="42" t="n"/>
      <c r="U49" s="42" t="n"/>
      <c r="V49" s="43" t="n"/>
      <c r="W49" s="43" t="n"/>
      <c r="X49" s="42" t="n"/>
      <c r="Y49" s="42" t="n"/>
      <c r="Z49" s="42" t="n"/>
      <c r="AA49" s="42" t="n"/>
      <c r="AB49" s="42" t="n"/>
      <c r="AC49" s="43" t="n"/>
      <c r="AD49" s="43" t="n"/>
      <c r="AE49" s="42" t="n"/>
      <c r="AF49" s="42" t="n"/>
      <c r="AG49" s="42" t="n"/>
      <c r="AH49" s="42" t="n"/>
      <c r="AI49" s="42" t="n"/>
      <c r="AJ49" s="52">
        <f>COUNTIF($E49:$AI49,"P")</f>
        <v/>
      </c>
      <c r="AK49" s="52">
        <f>COUNTIF($E49:$AI49,"غ")</f>
        <v/>
      </c>
      <c r="AL49" s="52">
        <f>COUNTIF($E49:$AI49,"إ")</f>
        <v/>
      </c>
      <c r="AM49" s="52">
        <f>COUNTIF($E49:$AI49,"م")</f>
        <v/>
      </c>
      <c r="AN49" s="52">
        <f>COUNTIF($E49:$AI49,"خ")</f>
        <v/>
      </c>
      <c r="AO49" s="52">
        <f>COUNTIF($E49:$AI49,"د")</f>
        <v/>
      </c>
      <c r="AP49" s="53">
        <f>IF(COUNTA($E49:$AI49)=0,0,SUMPRODUCT(($E$5:$AI$5&lt;&gt;"")*($E49:$AI49="")))</f>
        <v/>
      </c>
      <c r="AQ49" s="53">
        <f>SUMPRODUCT(SUMIF(الإعدادات!$A$14:$A$19,$E49:$AI49,الإعدادات!$C$14:$C$19))</f>
        <v/>
      </c>
      <c r="AR49" s="53">
        <f>AQ49+AP49</f>
        <v/>
      </c>
      <c r="AT49" s="53">
        <f>IF(COUNTA($E49:$AI49)=0,IF(AS49="",0,AS49),IF(AS49="",AR49,AS49))</f>
        <v/>
      </c>
      <c r="AU49" s="54">
        <f>IFERROR(VLOOKUP($B49,'بيانات الموظفين'!$B$7:$K$65,5,FALSE),0)</f>
        <v/>
      </c>
      <c r="AV49" s="54">
        <f>IF(AU49=0,0,AU49/الإعدادات!$C$7)</f>
        <v/>
      </c>
      <c r="AW49" s="54">
        <f>IF(AT49&gt;=(COUNT($E$5:$AI$5)-الإعدادات!$C$6),AU49+AV49*(AT49-(COUNT($E$5:$AI$5)-الإعدادات!$C$6)),AV49*AT49)</f>
        <v/>
      </c>
      <c r="AX49" s="54">
        <f>AQ49*IFERROR(VLOOKUP($B49,'بيانات الموظفين'!$B$7:$K$65,7,FALSE),الإعدادات!$C$8)</f>
        <v/>
      </c>
      <c r="AY49" s="54">
        <f>IF(COUNTA($E49:$AI49)=0,0,IFERROR(VLOOKUP($B49,'بيانات الموظفين'!$B$7:$K$65,6,FALSE),0))</f>
        <v/>
      </c>
      <c r="BA49" s="54">
        <f>AZ49*AV49</f>
        <v/>
      </c>
      <c r="BC49" s="54">
        <f>AV49*الإعدادات!$C$9*SUMPRODUCT(SUMIF(الإعدادات!$A$14:$A$19,$E49:$AI49,الإعدادات!$C$14:$C$19)*($E$7:$AI$7=1))</f>
        <v/>
      </c>
      <c r="BD49" s="48">
        <f>AW49+AX49+AY49+BC49-BA49-BB49</f>
        <v/>
      </c>
    </row>
    <row r="50" ht="20" customHeight="1">
      <c r="A50" s="39" t="n">
        <v>43</v>
      </c>
      <c r="B50" s="40" t="n">
        <v>43</v>
      </c>
      <c r="C50" s="41" t="inlineStr">
        <is>
          <t>علي  عبد العزيز إبراهيم الفخراني</t>
        </is>
      </c>
      <c r="D50" s="39" t="inlineStr">
        <is>
          <t>SUP</t>
        </is>
      </c>
      <c r="E50" s="42" t="n"/>
      <c r="F50" s="42" t="n"/>
      <c r="G50" s="42" t="n"/>
      <c r="H50" s="43" t="n"/>
      <c r="I50" s="43" t="n"/>
      <c r="J50" s="42" t="n"/>
      <c r="K50" s="42" t="n"/>
      <c r="L50" s="42" t="n"/>
      <c r="M50" s="42" t="n"/>
      <c r="N50" s="42" t="n"/>
      <c r="O50" s="43" t="n"/>
      <c r="P50" s="43" t="n"/>
      <c r="Q50" s="42" t="n"/>
      <c r="R50" s="42" t="n"/>
      <c r="S50" s="42" t="n"/>
      <c r="T50" s="42" t="n"/>
      <c r="U50" s="42" t="n"/>
      <c r="V50" s="43" t="n"/>
      <c r="W50" s="43" t="n"/>
      <c r="X50" s="42" t="n"/>
      <c r="Y50" s="42" t="n"/>
      <c r="Z50" s="42" t="n"/>
      <c r="AA50" s="42" t="n"/>
      <c r="AB50" s="42" t="n"/>
      <c r="AC50" s="43" t="n"/>
      <c r="AD50" s="43" t="n"/>
      <c r="AE50" s="42" t="n"/>
      <c r="AF50" s="42" t="n"/>
      <c r="AG50" s="42" t="n"/>
      <c r="AH50" s="42" t="n"/>
      <c r="AI50" s="42" t="n"/>
      <c r="AJ50" s="45">
        <f>COUNTIF($E50:$AI50,"P")</f>
        <v/>
      </c>
      <c r="AK50" s="45">
        <f>COUNTIF($E50:$AI50,"غ")</f>
        <v/>
      </c>
      <c r="AL50" s="45">
        <f>COUNTIF($E50:$AI50,"إ")</f>
        <v/>
      </c>
      <c r="AM50" s="45">
        <f>COUNTIF($E50:$AI50,"م")</f>
        <v/>
      </c>
      <c r="AN50" s="45">
        <f>COUNTIF($E50:$AI50,"خ")</f>
        <v/>
      </c>
      <c r="AO50" s="45">
        <f>COUNTIF($E50:$AI50,"د")</f>
        <v/>
      </c>
      <c r="AP50" s="46">
        <f>IF(COUNTA($E50:$AI50)=0,0,SUMPRODUCT(($E$5:$AI$5&lt;&gt;"")*($E50:$AI50="")))</f>
        <v/>
      </c>
      <c r="AQ50" s="46">
        <f>SUMPRODUCT(SUMIF(الإعدادات!$A$14:$A$19,$E50:$AI50,الإعدادات!$C$14:$C$19))</f>
        <v/>
      </c>
      <c r="AR50" s="46">
        <f>AQ50+AP50</f>
        <v/>
      </c>
      <c r="AT50" s="46">
        <f>IF(COUNTA($E50:$AI50)=0,IF(AS50="",0,AS50),IF(AS50="",AR50,AS50))</f>
        <v/>
      </c>
      <c r="AU50" s="47">
        <f>IFERROR(VLOOKUP($B50,'بيانات الموظفين'!$B$7:$K$65,5,FALSE),0)</f>
        <v/>
      </c>
      <c r="AV50" s="47">
        <f>IF(AU50=0,0,AU50/الإعدادات!$C$7)</f>
        <v/>
      </c>
      <c r="AW50" s="47">
        <f>IF(AT50&gt;=(COUNT($E$5:$AI$5)-الإعدادات!$C$6),AU50+AV50*(AT50-(COUNT($E$5:$AI$5)-الإعدادات!$C$6)),AV50*AT50)</f>
        <v/>
      </c>
      <c r="AX50" s="47">
        <f>AQ50*IFERROR(VLOOKUP($B50,'بيانات الموظفين'!$B$7:$K$65,7,FALSE),الإعدادات!$C$8)</f>
        <v/>
      </c>
      <c r="AY50" s="47">
        <f>IF(COUNTA($E50:$AI50)=0,0,IFERROR(VLOOKUP($B50,'بيانات الموظفين'!$B$7:$K$65,6,FALSE),0))</f>
        <v/>
      </c>
      <c r="BA50" s="47">
        <f>AZ50*AV50</f>
        <v/>
      </c>
      <c r="BC50" s="47">
        <f>AV50*الإعدادات!$C$9*SUMPRODUCT(SUMIF(الإعدادات!$A$14:$A$19,$E50:$AI50,الإعدادات!$C$14:$C$19)*($E$7:$AI$7=1))</f>
        <v/>
      </c>
      <c r="BD50" s="48">
        <f>AW50+AX50+AY50+BC50-BA50-BB50</f>
        <v/>
      </c>
    </row>
    <row r="51" ht="20" customHeight="1">
      <c r="A51" s="49" t="n">
        <v>44</v>
      </c>
      <c r="B51" s="50" t="n">
        <v>44</v>
      </c>
      <c r="C51" s="51" t="inlineStr">
        <is>
          <t>خالد عبد الرحمن عبد الغني محمد</t>
        </is>
      </c>
      <c r="D51" s="49" t="inlineStr">
        <is>
          <t>SO</t>
        </is>
      </c>
      <c r="E51" s="42" t="n"/>
      <c r="F51" s="42" t="n"/>
      <c r="G51" s="42" t="n"/>
      <c r="H51" s="43" t="n"/>
      <c r="I51" s="43" t="n"/>
      <c r="J51" s="42" t="n"/>
      <c r="K51" s="42" t="n"/>
      <c r="L51" s="42" t="n"/>
      <c r="M51" s="42" t="n"/>
      <c r="N51" s="42" t="n"/>
      <c r="O51" s="43" t="n"/>
      <c r="P51" s="43" t="n"/>
      <c r="Q51" s="42" t="n"/>
      <c r="R51" s="42" t="n"/>
      <c r="S51" s="42" t="n"/>
      <c r="T51" s="42" t="n"/>
      <c r="U51" s="42" t="n"/>
      <c r="V51" s="43" t="n"/>
      <c r="W51" s="43" t="n"/>
      <c r="X51" s="42" t="n"/>
      <c r="Y51" s="42" t="n"/>
      <c r="Z51" s="42" t="n"/>
      <c r="AA51" s="42" t="n"/>
      <c r="AB51" s="42" t="n"/>
      <c r="AC51" s="43" t="n"/>
      <c r="AD51" s="43" t="n"/>
      <c r="AE51" s="42" t="n"/>
      <c r="AF51" s="42" t="n"/>
      <c r="AG51" s="42" t="n"/>
      <c r="AH51" s="42" t="n"/>
      <c r="AI51" s="42" t="n"/>
      <c r="AJ51" s="52">
        <f>COUNTIF($E51:$AI51,"P")</f>
        <v/>
      </c>
      <c r="AK51" s="52">
        <f>COUNTIF($E51:$AI51,"غ")</f>
        <v/>
      </c>
      <c r="AL51" s="52">
        <f>COUNTIF($E51:$AI51,"إ")</f>
        <v/>
      </c>
      <c r="AM51" s="52">
        <f>COUNTIF($E51:$AI51,"م")</f>
        <v/>
      </c>
      <c r="AN51" s="52">
        <f>COUNTIF($E51:$AI51,"خ")</f>
        <v/>
      </c>
      <c r="AO51" s="52">
        <f>COUNTIF($E51:$AI51,"د")</f>
        <v/>
      </c>
      <c r="AP51" s="53">
        <f>IF(COUNTA($E51:$AI51)=0,0,SUMPRODUCT(($E$5:$AI$5&lt;&gt;"")*($E51:$AI51="")))</f>
        <v/>
      </c>
      <c r="AQ51" s="53">
        <f>SUMPRODUCT(SUMIF(الإعدادات!$A$14:$A$19,$E51:$AI51,الإعدادات!$C$14:$C$19))</f>
        <v/>
      </c>
      <c r="AR51" s="53">
        <f>AQ51+AP51</f>
        <v/>
      </c>
      <c r="AT51" s="53">
        <f>IF(COUNTA($E51:$AI51)=0,IF(AS51="",0,AS51),IF(AS51="",AR51,AS51))</f>
        <v/>
      </c>
      <c r="AU51" s="54">
        <f>IFERROR(VLOOKUP($B51,'بيانات الموظفين'!$B$7:$K$65,5,FALSE),0)</f>
        <v/>
      </c>
      <c r="AV51" s="54">
        <f>IF(AU51=0,0,AU51/الإعدادات!$C$7)</f>
        <v/>
      </c>
      <c r="AW51" s="54">
        <f>IF(AT51&gt;=(COUNT($E$5:$AI$5)-الإعدادات!$C$6),AU51+AV51*(AT51-(COUNT($E$5:$AI$5)-الإعدادات!$C$6)),AV51*AT51)</f>
        <v/>
      </c>
      <c r="AX51" s="54">
        <f>AQ51*IFERROR(VLOOKUP($B51,'بيانات الموظفين'!$B$7:$K$65,7,FALSE),الإعدادات!$C$8)</f>
        <v/>
      </c>
      <c r="AY51" s="54">
        <f>IF(COUNTA($E51:$AI51)=0,0,IFERROR(VLOOKUP($B51,'بيانات الموظفين'!$B$7:$K$65,6,FALSE),0))</f>
        <v/>
      </c>
      <c r="BA51" s="54">
        <f>AZ51*AV51</f>
        <v/>
      </c>
      <c r="BC51" s="54">
        <f>AV51*الإعدادات!$C$9*SUMPRODUCT(SUMIF(الإعدادات!$A$14:$A$19,$E51:$AI51,الإعدادات!$C$14:$C$19)*($E$7:$AI$7=1))</f>
        <v/>
      </c>
      <c r="BD51" s="48">
        <f>AW51+AX51+AY51+BC51-BA51-BB51</f>
        <v/>
      </c>
    </row>
    <row r="52" ht="20" customHeight="1">
      <c r="A52" s="39" t="n">
        <v>45</v>
      </c>
      <c r="B52" s="40" t="n">
        <v>45</v>
      </c>
      <c r="C52" s="41" t="inlineStr">
        <is>
          <t>صلاح الدين فتحي الدسوقي خليل</t>
        </is>
      </c>
      <c r="D52" s="39" t="inlineStr">
        <is>
          <t>SO</t>
        </is>
      </c>
      <c r="E52" s="42" t="n"/>
      <c r="F52" s="42" t="n"/>
      <c r="G52" s="42" t="n"/>
      <c r="H52" s="43" t="n"/>
      <c r="I52" s="43" t="n"/>
      <c r="J52" s="42" t="n"/>
      <c r="K52" s="42" t="n"/>
      <c r="L52" s="42" t="n"/>
      <c r="M52" s="42" t="n"/>
      <c r="N52" s="42" t="n"/>
      <c r="O52" s="43" t="n"/>
      <c r="P52" s="43" t="n"/>
      <c r="Q52" s="42" t="n"/>
      <c r="R52" s="42" t="n"/>
      <c r="S52" s="42" t="n"/>
      <c r="T52" s="42" t="n"/>
      <c r="U52" s="42" t="n"/>
      <c r="V52" s="43" t="n"/>
      <c r="W52" s="43" t="n"/>
      <c r="X52" s="42" t="n"/>
      <c r="Y52" s="42" t="n"/>
      <c r="Z52" s="42" t="n"/>
      <c r="AA52" s="42" t="n"/>
      <c r="AB52" s="42" t="n"/>
      <c r="AC52" s="43" t="n"/>
      <c r="AD52" s="43" t="n"/>
      <c r="AE52" s="42" t="n"/>
      <c r="AF52" s="42" t="n"/>
      <c r="AG52" s="42" t="n"/>
      <c r="AH52" s="42" t="n"/>
      <c r="AI52" s="42" t="n"/>
      <c r="AJ52" s="45">
        <f>COUNTIF($E52:$AI52,"P")</f>
        <v/>
      </c>
      <c r="AK52" s="45">
        <f>COUNTIF($E52:$AI52,"غ")</f>
        <v/>
      </c>
      <c r="AL52" s="45">
        <f>COUNTIF($E52:$AI52,"إ")</f>
        <v/>
      </c>
      <c r="AM52" s="45">
        <f>COUNTIF($E52:$AI52,"م")</f>
        <v/>
      </c>
      <c r="AN52" s="45">
        <f>COUNTIF($E52:$AI52,"خ")</f>
        <v/>
      </c>
      <c r="AO52" s="45">
        <f>COUNTIF($E52:$AI52,"د")</f>
        <v/>
      </c>
      <c r="AP52" s="46">
        <f>IF(COUNTA($E52:$AI52)=0,0,SUMPRODUCT(($E$5:$AI$5&lt;&gt;"")*($E52:$AI52="")))</f>
        <v/>
      </c>
      <c r="AQ52" s="46">
        <f>SUMPRODUCT(SUMIF(الإعدادات!$A$14:$A$19,$E52:$AI52,الإعدادات!$C$14:$C$19))</f>
        <v/>
      </c>
      <c r="AR52" s="46">
        <f>AQ52+AP52</f>
        <v/>
      </c>
      <c r="AT52" s="46">
        <f>IF(COUNTA($E52:$AI52)=0,IF(AS52="",0,AS52),IF(AS52="",AR52,AS52))</f>
        <v/>
      </c>
      <c r="AU52" s="47">
        <f>IFERROR(VLOOKUP($B52,'بيانات الموظفين'!$B$7:$K$65,5,FALSE),0)</f>
        <v/>
      </c>
      <c r="AV52" s="47">
        <f>IF(AU52=0,0,AU52/الإعدادات!$C$7)</f>
        <v/>
      </c>
      <c r="AW52" s="47">
        <f>IF(AT52&gt;=(COUNT($E$5:$AI$5)-الإعدادات!$C$6),AU52+AV52*(AT52-(COUNT($E$5:$AI$5)-الإعدادات!$C$6)),AV52*AT52)</f>
        <v/>
      </c>
      <c r="AX52" s="47">
        <f>AQ52*IFERROR(VLOOKUP($B52,'بيانات الموظفين'!$B$7:$K$65,7,FALSE),الإعدادات!$C$8)</f>
        <v/>
      </c>
      <c r="AY52" s="47">
        <f>IF(COUNTA($E52:$AI52)=0,0,IFERROR(VLOOKUP($B52,'بيانات الموظفين'!$B$7:$K$65,6,FALSE),0))</f>
        <v/>
      </c>
      <c r="BA52" s="47">
        <f>AZ52*AV52</f>
        <v/>
      </c>
      <c r="BC52" s="47">
        <f>AV52*الإعدادات!$C$9*SUMPRODUCT(SUMIF(الإعدادات!$A$14:$A$19,$E52:$AI52,الإعدادات!$C$14:$C$19)*($E$7:$AI$7=1))</f>
        <v/>
      </c>
      <c r="BD52" s="48">
        <f>AW52+AX52+AY52+BC52-BA52-BB52</f>
        <v/>
      </c>
    </row>
    <row r="53" ht="20" customHeight="1">
      <c r="A53" s="49" t="n">
        <v>46</v>
      </c>
      <c r="B53" s="50" t="n">
        <v>46</v>
      </c>
      <c r="C53" s="51" t="inlineStr">
        <is>
          <t>عبد المصلح محمود عبد المصلح</t>
        </is>
      </c>
      <c r="D53" s="49" t="inlineStr">
        <is>
          <t>SO</t>
        </is>
      </c>
      <c r="E53" s="42" t="n"/>
      <c r="F53" s="42" t="n"/>
      <c r="G53" s="42" t="n"/>
      <c r="H53" s="43" t="n"/>
      <c r="I53" s="43" t="n"/>
      <c r="J53" s="42" t="n"/>
      <c r="K53" s="42" t="n"/>
      <c r="L53" s="42" t="n"/>
      <c r="M53" s="42" t="n"/>
      <c r="N53" s="42" t="n"/>
      <c r="O53" s="43" t="n"/>
      <c r="P53" s="43" t="n"/>
      <c r="Q53" s="42" t="n"/>
      <c r="R53" s="42" t="n"/>
      <c r="S53" s="42" t="n"/>
      <c r="T53" s="42" t="n"/>
      <c r="U53" s="42" t="n"/>
      <c r="V53" s="43" t="n"/>
      <c r="W53" s="43" t="n"/>
      <c r="X53" s="42" t="n"/>
      <c r="Y53" s="42" t="n"/>
      <c r="Z53" s="42" t="n"/>
      <c r="AA53" s="42" t="n"/>
      <c r="AB53" s="42" t="n"/>
      <c r="AC53" s="43" t="n"/>
      <c r="AD53" s="43" t="n"/>
      <c r="AE53" s="42" t="n"/>
      <c r="AF53" s="42" t="n"/>
      <c r="AG53" s="42" t="n"/>
      <c r="AH53" s="42" t="n"/>
      <c r="AI53" s="42" t="n"/>
      <c r="AJ53" s="52">
        <f>COUNTIF($E53:$AI53,"P")</f>
        <v/>
      </c>
      <c r="AK53" s="52">
        <f>COUNTIF($E53:$AI53,"غ")</f>
        <v/>
      </c>
      <c r="AL53" s="52">
        <f>COUNTIF($E53:$AI53,"إ")</f>
        <v/>
      </c>
      <c r="AM53" s="52">
        <f>COUNTIF($E53:$AI53,"م")</f>
        <v/>
      </c>
      <c r="AN53" s="52">
        <f>COUNTIF($E53:$AI53,"خ")</f>
        <v/>
      </c>
      <c r="AO53" s="52">
        <f>COUNTIF($E53:$AI53,"د")</f>
        <v/>
      </c>
      <c r="AP53" s="53">
        <f>IF(COUNTA($E53:$AI53)=0,0,SUMPRODUCT(($E$5:$AI$5&lt;&gt;"")*($E53:$AI53="")))</f>
        <v/>
      </c>
      <c r="AQ53" s="53">
        <f>SUMPRODUCT(SUMIF(الإعدادات!$A$14:$A$19,$E53:$AI53,الإعدادات!$C$14:$C$19))</f>
        <v/>
      </c>
      <c r="AR53" s="53">
        <f>AQ53+AP53</f>
        <v/>
      </c>
      <c r="AT53" s="53">
        <f>IF(COUNTA($E53:$AI53)=0,IF(AS53="",0,AS53),IF(AS53="",AR53,AS53))</f>
        <v/>
      </c>
      <c r="AU53" s="54">
        <f>IFERROR(VLOOKUP($B53,'بيانات الموظفين'!$B$7:$K$65,5,FALSE),0)</f>
        <v/>
      </c>
      <c r="AV53" s="54">
        <f>IF(AU53=0,0,AU53/الإعدادات!$C$7)</f>
        <v/>
      </c>
      <c r="AW53" s="54">
        <f>IF(AT53&gt;=(COUNT($E$5:$AI$5)-الإعدادات!$C$6),AU53+AV53*(AT53-(COUNT($E$5:$AI$5)-الإعدادات!$C$6)),AV53*AT53)</f>
        <v/>
      </c>
      <c r="AX53" s="54">
        <f>AQ53*IFERROR(VLOOKUP($B53,'بيانات الموظفين'!$B$7:$K$65,7,FALSE),الإعدادات!$C$8)</f>
        <v/>
      </c>
      <c r="AY53" s="54">
        <f>IF(COUNTA($E53:$AI53)=0,0,IFERROR(VLOOKUP($B53,'بيانات الموظفين'!$B$7:$K$65,6,FALSE),0))</f>
        <v/>
      </c>
      <c r="BA53" s="54">
        <f>AZ53*AV53</f>
        <v/>
      </c>
      <c r="BC53" s="54">
        <f>AV53*الإعدادات!$C$9*SUMPRODUCT(SUMIF(الإعدادات!$A$14:$A$19,$E53:$AI53,الإعدادات!$C$14:$C$19)*($E$7:$AI$7=1))</f>
        <v/>
      </c>
      <c r="BD53" s="48">
        <f>AW53+AX53+AY53+BC53-BA53-BB53</f>
        <v/>
      </c>
    </row>
    <row r="54" ht="20" customHeight="1">
      <c r="A54" s="39" t="n">
        <v>47</v>
      </c>
      <c r="B54" s="40" t="n">
        <v>47</v>
      </c>
      <c r="C54" s="41" t="inlineStr">
        <is>
          <t>رضا كامل سليمان محمد</t>
        </is>
      </c>
      <c r="D54" s="39" t="inlineStr">
        <is>
          <t>SO</t>
        </is>
      </c>
      <c r="E54" s="42" t="n"/>
      <c r="F54" s="42" t="n"/>
      <c r="G54" s="42" t="n"/>
      <c r="H54" s="43" t="n"/>
      <c r="I54" s="43" t="n"/>
      <c r="J54" s="42" t="n"/>
      <c r="K54" s="42" t="n"/>
      <c r="L54" s="42" t="n"/>
      <c r="M54" s="42" t="n"/>
      <c r="N54" s="42" t="n"/>
      <c r="O54" s="43" t="n"/>
      <c r="P54" s="43" t="n"/>
      <c r="Q54" s="42" t="n"/>
      <c r="R54" s="42" t="n"/>
      <c r="S54" s="42" t="n"/>
      <c r="T54" s="42" t="n"/>
      <c r="U54" s="42" t="n"/>
      <c r="V54" s="43" t="n"/>
      <c r="W54" s="43" t="n"/>
      <c r="X54" s="42" t="n"/>
      <c r="Y54" s="42" t="n"/>
      <c r="Z54" s="42" t="n"/>
      <c r="AA54" s="42" t="n"/>
      <c r="AB54" s="42" t="n"/>
      <c r="AC54" s="43" t="n"/>
      <c r="AD54" s="43" t="n"/>
      <c r="AE54" s="42" t="n"/>
      <c r="AF54" s="42" t="n"/>
      <c r="AG54" s="42" t="n"/>
      <c r="AH54" s="42" t="n"/>
      <c r="AI54" s="42" t="n"/>
      <c r="AJ54" s="45">
        <f>COUNTIF($E54:$AI54,"P")</f>
        <v/>
      </c>
      <c r="AK54" s="45">
        <f>COUNTIF($E54:$AI54,"غ")</f>
        <v/>
      </c>
      <c r="AL54" s="45">
        <f>COUNTIF($E54:$AI54,"إ")</f>
        <v/>
      </c>
      <c r="AM54" s="45">
        <f>COUNTIF($E54:$AI54,"م")</f>
        <v/>
      </c>
      <c r="AN54" s="45">
        <f>COUNTIF($E54:$AI54,"خ")</f>
        <v/>
      </c>
      <c r="AO54" s="45">
        <f>COUNTIF($E54:$AI54,"د")</f>
        <v/>
      </c>
      <c r="AP54" s="46">
        <f>IF(COUNTA($E54:$AI54)=0,0,SUMPRODUCT(($E$5:$AI$5&lt;&gt;"")*($E54:$AI54="")))</f>
        <v/>
      </c>
      <c r="AQ54" s="46">
        <f>SUMPRODUCT(SUMIF(الإعدادات!$A$14:$A$19,$E54:$AI54,الإعدادات!$C$14:$C$19))</f>
        <v/>
      </c>
      <c r="AR54" s="46">
        <f>AQ54+AP54</f>
        <v/>
      </c>
      <c r="AT54" s="46">
        <f>IF(COUNTA($E54:$AI54)=0,IF(AS54="",0,AS54),IF(AS54="",AR54,AS54))</f>
        <v/>
      </c>
      <c r="AU54" s="47">
        <f>IFERROR(VLOOKUP($B54,'بيانات الموظفين'!$B$7:$K$65,5,FALSE),0)</f>
        <v/>
      </c>
      <c r="AV54" s="47">
        <f>IF(AU54=0,0,AU54/الإعدادات!$C$7)</f>
        <v/>
      </c>
      <c r="AW54" s="47">
        <f>IF(AT54&gt;=(COUNT($E$5:$AI$5)-الإعدادات!$C$6),AU54+AV54*(AT54-(COUNT($E$5:$AI$5)-الإعدادات!$C$6)),AV54*AT54)</f>
        <v/>
      </c>
      <c r="AX54" s="47">
        <f>AQ54*IFERROR(VLOOKUP($B54,'بيانات الموظفين'!$B$7:$K$65,7,FALSE),الإعدادات!$C$8)</f>
        <v/>
      </c>
      <c r="AY54" s="47">
        <f>IF(COUNTA($E54:$AI54)=0,0,IFERROR(VLOOKUP($B54,'بيانات الموظفين'!$B$7:$K$65,6,FALSE),0))</f>
        <v/>
      </c>
      <c r="BA54" s="47">
        <f>AZ54*AV54</f>
        <v/>
      </c>
      <c r="BC54" s="47">
        <f>AV54*الإعدادات!$C$9*SUMPRODUCT(SUMIF(الإعدادات!$A$14:$A$19,$E54:$AI54,الإعدادات!$C$14:$C$19)*($E$7:$AI$7=1))</f>
        <v/>
      </c>
      <c r="BD54" s="48">
        <f>AW54+AX54+AY54+BC54-BA54-BB54</f>
        <v/>
      </c>
    </row>
    <row r="55" ht="20" customHeight="1">
      <c r="A55" s="49" t="n">
        <v>48</v>
      </c>
      <c r="B55" s="50" t="n">
        <v>48</v>
      </c>
      <c r="C55" s="51" t="inlineStr">
        <is>
          <t>أحمد فرغلي  شلبي  إبراهيم</t>
        </is>
      </c>
      <c r="D55" s="49" t="inlineStr">
        <is>
          <t>SO</t>
        </is>
      </c>
      <c r="E55" s="42" t="n"/>
      <c r="F55" s="42" t="n"/>
      <c r="G55" s="42" t="n"/>
      <c r="H55" s="43" t="n"/>
      <c r="I55" s="43" t="n"/>
      <c r="J55" s="42" t="n"/>
      <c r="K55" s="42" t="n"/>
      <c r="L55" s="42" t="n"/>
      <c r="M55" s="42" t="n"/>
      <c r="N55" s="42" t="n"/>
      <c r="O55" s="43" t="n"/>
      <c r="P55" s="43" t="n"/>
      <c r="Q55" s="42" t="n"/>
      <c r="R55" s="42" t="n"/>
      <c r="S55" s="42" t="n"/>
      <c r="T55" s="42" t="n"/>
      <c r="U55" s="42" t="n"/>
      <c r="V55" s="43" t="n"/>
      <c r="W55" s="43" t="n"/>
      <c r="X55" s="42" t="n"/>
      <c r="Y55" s="42" t="n"/>
      <c r="Z55" s="42" t="n"/>
      <c r="AA55" s="42" t="n"/>
      <c r="AB55" s="42" t="n"/>
      <c r="AC55" s="43" t="n"/>
      <c r="AD55" s="43" t="n"/>
      <c r="AE55" s="42" t="n"/>
      <c r="AF55" s="42" t="n"/>
      <c r="AG55" s="42" t="n"/>
      <c r="AH55" s="42" t="n"/>
      <c r="AI55" s="42" t="n"/>
      <c r="AJ55" s="52">
        <f>COUNTIF($E55:$AI55,"P")</f>
        <v/>
      </c>
      <c r="AK55" s="52">
        <f>COUNTIF($E55:$AI55,"غ")</f>
        <v/>
      </c>
      <c r="AL55" s="52">
        <f>COUNTIF($E55:$AI55,"إ")</f>
        <v/>
      </c>
      <c r="AM55" s="52">
        <f>COUNTIF($E55:$AI55,"م")</f>
        <v/>
      </c>
      <c r="AN55" s="52">
        <f>COUNTIF($E55:$AI55,"خ")</f>
        <v/>
      </c>
      <c r="AO55" s="52">
        <f>COUNTIF($E55:$AI55,"د")</f>
        <v/>
      </c>
      <c r="AP55" s="53">
        <f>IF(COUNTA($E55:$AI55)=0,0,SUMPRODUCT(($E$5:$AI$5&lt;&gt;"")*($E55:$AI55="")))</f>
        <v/>
      </c>
      <c r="AQ55" s="53">
        <f>SUMPRODUCT(SUMIF(الإعدادات!$A$14:$A$19,$E55:$AI55,الإعدادات!$C$14:$C$19))</f>
        <v/>
      </c>
      <c r="AR55" s="53">
        <f>AQ55+AP55</f>
        <v/>
      </c>
      <c r="AT55" s="53">
        <f>IF(COUNTA($E55:$AI55)=0,IF(AS55="",0,AS55),IF(AS55="",AR55,AS55))</f>
        <v/>
      </c>
      <c r="AU55" s="54">
        <f>IFERROR(VLOOKUP($B55,'بيانات الموظفين'!$B$7:$K$65,5,FALSE),0)</f>
        <v/>
      </c>
      <c r="AV55" s="54">
        <f>IF(AU55=0,0,AU55/الإعدادات!$C$7)</f>
        <v/>
      </c>
      <c r="AW55" s="54">
        <f>IF(AT55&gt;=(COUNT($E$5:$AI$5)-الإعدادات!$C$6),AU55+AV55*(AT55-(COUNT($E$5:$AI$5)-الإعدادات!$C$6)),AV55*AT55)</f>
        <v/>
      </c>
      <c r="AX55" s="54">
        <f>AQ55*IFERROR(VLOOKUP($B55,'بيانات الموظفين'!$B$7:$K$65,7,FALSE),الإعدادات!$C$8)</f>
        <v/>
      </c>
      <c r="AY55" s="54">
        <f>IF(COUNTA($E55:$AI55)=0,0,IFERROR(VLOOKUP($B55,'بيانات الموظفين'!$B$7:$K$65,6,FALSE),0))</f>
        <v/>
      </c>
      <c r="BA55" s="54">
        <f>AZ55*AV55</f>
        <v/>
      </c>
      <c r="BC55" s="54">
        <f>AV55*الإعدادات!$C$9*SUMPRODUCT(SUMIF(الإعدادات!$A$14:$A$19,$E55:$AI55,الإعدادات!$C$14:$C$19)*($E$7:$AI$7=1))</f>
        <v/>
      </c>
      <c r="BD55" s="48">
        <f>AW55+AX55+AY55+BC55-BA55-BB55</f>
        <v/>
      </c>
    </row>
    <row r="56" ht="20" customHeight="1">
      <c r="A56" s="39" t="n">
        <v>49</v>
      </c>
      <c r="B56" s="40" t="n">
        <v>49</v>
      </c>
      <c r="C56" s="41" t="inlineStr">
        <is>
          <t>أحمد  السيد محمد عوض الله</t>
        </is>
      </c>
      <c r="D56" s="39" t="inlineStr">
        <is>
          <t>SO</t>
        </is>
      </c>
      <c r="E56" s="42" t="n"/>
      <c r="F56" s="42" t="n"/>
      <c r="G56" s="42" t="n"/>
      <c r="H56" s="43" t="n"/>
      <c r="I56" s="43" t="n"/>
      <c r="J56" s="42" t="n"/>
      <c r="K56" s="42" t="n"/>
      <c r="L56" s="42" t="n"/>
      <c r="M56" s="42" t="n"/>
      <c r="N56" s="42" t="n"/>
      <c r="O56" s="43" t="n"/>
      <c r="P56" s="43" t="n"/>
      <c r="Q56" s="42" t="n"/>
      <c r="R56" s="42" t="n"/>
      <c r="S56" s="42" t="n"/>
      <c r="T56" s="42" t="n"/>
      <c r="U56" s="42" t="n"/>
      <c r="V56" s="43" t="n"/>
      <c r="W56" s="43" t="n"/>
      <c r="X56" s="42" t="n"/>
      <c r="Y56" s="42" t="n"/>
      <c r="Z56" s="42" t="n"/>
      <c r="AA56" s="42" t="n"/>
      <c r="AB56" s="42" t="n"/>
      <c r="AC56" s="43" t="n"/>
      <c r="AD56" s="43" t="n"/>
      <c r="AE56" s="42" t="n"/>
      <c r="AF56" s="42" t="n"/>
      <c r="AG56" s="42" t="n"/>
      <c r="AH56" s="42" t="n"/>
      <c r="AI56" s="42" t="n"/>
      <c r="AJ56" s="45">
        <f>COUNTIF($E56:$AI56,"P")</f>
        <v/>
      </c>
      <c r="AK56" s="45">
        <f>COUNTIF($E56:$AI56,"غ")</f>
        <v/>
      </c>
      <c r="AL56" s="45">
        <f>COUNTIF($E56:$AI56,"إ")</f>
        <v/>
      </c>
      <c r="AM56" s="45">
        <f>COUNTIF($E56:$AI56,"م")</f>
        <v/>
      </c>
      <c r="AN56" s="45">
        <f>COUNTIF($E56:$AI56,"خ")</f>
        <v/>
      </c>
      <c r="AO56" s="45">
        <f>COUNTIF($E56:$AI56,"د")</f>
        <v/>
      </c>
      <c r="AP56" s="46">
        <f>IF(COUNTA($E56:$AI56)=0,0,SUMPRODUCT(($E$5:$AI$5&lt;&gt;"")*($E56:$AI56="")))</f>
        <v/>
      </c>
      <c r="AQ56" s="46">
        <f>SUMPRODUCT(SUMIF(الإعدادات!$A$14:$A$19,$E56:$AI56,الإعدادات!$C$14:$C$19))</f>
        <v/>
      </c>
      <c r="AR56" s="46">
        <f>AQ56+AP56</f>
        <v/>
      </c>
      <c r="AT56" s="46">
        <f>IF(COUNTA($E56:$AI56)=0,IF(AS56="",0,AS56),IF(AS56="",AR56,AS56))</f>
        <v/>
      </c>
      <c r="AU56" s="47">
        <f>IFERROR(VLOOKUP($B56,'بيانات الموظفين'!$B$7:$K$65,5,FALSE),0)</f>
        <v/>
      </c>
      <c r="AV56" s="47">
        <f>IF(AU56=0,0,AU56/الإعدادات!$C$7)</f>
        <v/>
      </c>
      <c r="AW56" s="47">
        <f>IF(AT56&gt;=(COUNT($E$5:$AI$5)-الإعدادات!$C$6),AU56+AV56*(AT56-(COUNT($E$5:$AI$5)-الإعدادات!$C$6)),AV56*AT56)</f>
        <v/>
      </c>
      <c r="AX56" s="47">
        <f>AQ56*IFERROR(VLOOKUP($B56,'بيانات الموظفين'!$B$7:$K$65,7,FALSE),الإعدادات!$C$8)</f>
        <v/>
      </c>
      <c r="AY56" s="47">
        <f>IF(COUNTA($E56:$AI56)=0,0,IFERROR(VLOOKUP($B56,'بيانات الموظفين'!$B$7:$K$65,6,FALSE),0))</f>
        <v/>
      </c>
      <c r="BA56" s="47">
        <f>AZ56*AV56</f>
        <v/>
      </c>
      <c r="BC56" s="47">
        <f>AV56*الإعدادات!$C$9*SUMPRODUCT(SUMIF(الإعدادات!$A$14:$A$19,$E56:$AI56,الإعدادات!$C$14:$C$19)*($E$7:$AI$7=1))</f>
        <v/>
      </c>
      <c r="BD56" s="48">
        <f>AW56+AX56+AY56+BC56-BA56-BB56</f>
        <v/>
      </c>
    </row>
    <row r="57" ht="20" customHeight="1">
      <c r="A57" s="49" t="n">
        <v>50</v>
      </c>
      <c r="B57" s="50" t="n">
        <v>50</v>
      </c>
      <c r="C57" s="51" t="inlineStr">
        <is>
          <t>رمضان عبد اللطيف محمد السيد</t>
        </is>
      </c>
      <c r="D57" s="49" t="inlineStr">
        <is>
          <t>SO</t>
        </is>
      </c>
      <c r="E57" s="42" t="n"/>
      <c r="F57" s="42" t="n"/>
      <c r="G57" s="42" t="n"/>
      <c r="H57" s="43" t="n"/>
      <c r="I57" s="43" t="n"/>
      <c r="J57" s="42" t="n"/>
      <c r="K57" s="42" t="n"/>
      <c r="L57" s="42" t="n"/>
      <c r="M57" s="42" t="n"/>
      <c r="N57" s="42" t="n"/>
      <c r="O57" s="43" t="n"/>
      <c r="P57" s="43" t="n"/>
      <c r="Q57" s="42" t="n"/>
      <c r="R57" s="42" t="n"/>
      <c r="S57" s="42" t="n"/>
      <c r="T57" s="42" t="n"/>
      <c r="U57" s="42" t="n"/>
      <c r="V57" s="43" t="n"/>
      <c r="W57" s="43" t="n"/>
      <c r="X57" s="42" t="n"/>
      <c r="Y57" s="42" t="n"/>
      <c r="Z57" s="42" t="n"/>
      <c r="AA57" s="42" t="n"/>
      <c r="AB57" s="42" t="n"/>
      <c r="AC57" s="43" t="n"/>
      <c r="AD57" s="43" t="n"/>
      <c r="AE57" s="42" t="n"/>
      <c r="AF57" s="42" t="n"/>
      <c r="AG57" s="42" t="n"/>
      <c r="AH57" s="42" t="n"/>
      <c r="AI57" s="42" t="n"/>
      <c r="AJ57" s="52">
        <f>COUNTIF($E57:$AI57,"P")</f>
        <v/>
      </c>
      <c r="AK57" s="52">
        <f>COUNTIF($E57:$AI57,"غ")</f>
        <v/>
      </c>
      <c r="AL57" s="52">
        <f>COUNTIF($E57:$AI57,"إ")</f>
        <v/>
      </c>
      <c r="AM57" s="52">
        <f>COUNTIF($E57:$AI57,"م")</f>
        <v/>
      </c>
      <c r="AN57" s="52">
        <f>COUNTIF($E57:$AI57,"خ")</f>
        <v/>
      </c>
      <c r="AO57" s="52">
        <f>COUNTIF($E57:$AI57,"د")</f>
        <v/>
      </c>
      <c r="AP57" s="53">
        <f>IF(COUNTA($E57:$AI57)=0,0,SUMPRODUCT(($E$5:$AI$5&lt;&gt;"")*($E57:$AI57="")))</f>
        <v/>
      </c>
      <c r="AQ57" s="53">
        <f>SUMPRODUCT(SUMIF(الإعدادات!$A$14:$A$19,$E57:$AI57,الإعدادات!$C$14:$C$19))</f>
        <v/>
      </c>
      <c r="AR57" s="53">
        <f>AQ57+AP57</f>
        <v/>
      </c>
      <c r="AT57" s="53">
        <f>IF(COUNTA($E57:$AI57)=0,IF(AS57="",0,AS57),IF(AS57="",AR57,AS57))</f>
        <v/>
      </c>
      <c r="AU57" s="54">
        <f>IFERROR(VLOOKUP($B57,'بيانات الموظفين'!$B$7:$K$65,5,FALSE),0)</f>
        <v/>
      </c>
      <c r="AV57" s="54">
        <f>IF(AU57=0,0,AU57/الإعدادات!$C$7)</f>
        <v/>
      </c>
      <c r="AW57" s="54">
        <f>IF(AT57&gt;=(COUNT($E$5:$AI$5)-الإعدادات!$C$6),AU57+AV57*(AT57-(COUNT($E$5:$AI$5)-الإعدادات!$C$6)),AV57*AT57)</f>
        <v/>
      </c>
      <c r="AX57" s="54">
        <f>AQ57*IFERROR(VLOOKUP($B57,'بيانات الموظفين'!$B$7:$K$65,7,FALSE),الإعدادات!$C$8)</f>
        <v/>
      </c>
      <c r="AY57" s="54">
        <f>IF(COUNTA($E57:$AI57)=0,0,IFERROR(VLOOKUP($B57,'بيانات الموظفين'!$B$7:$K$65,6,FALSE),0))</f>
        <v/>
      </c>
      <c r="BA57" s="54">
        <f>AZ57*AV57</f>
        <v/>
      </c>
      <c r="BC57" s="54">
        <f>AV57*الإعدادات!$C$9*SUMPRODUCT(SUMIF(الإعدادات!$A$14:$A$19,$E57:$AI57,الإعدادات!$C$14:$C$19)*($E$7:$AI$7=1))</f>
        <v/>
      </c>
      <c r="BD57" s="48">
        <f>AW57+AX57+AY57+BC57-BA57-BB57</f>
        <v/>
      </c>
    </row>
    <row r="58" ht="20" customHeight="1">
      <c r="A58" s="39" t="n">
        <v>51</v>
      </c>
      <c r="B58" s="40" t="n">
        <v>51</v>
      </c>
      <c r="C58" s="41" t="inlineStr">
        <is>
          <t>محمد عطوه  محمود الجندي</t>
        </is>
      </c>
      <c r="D58" s="39" t="inlineStr">
        <is>
          <t>SO</t>
        </is>
      </c>
      <c r="E58" s="42" t="n"/>
      <c r="F58" s="42" t="n"/>
      <c r="G58" s="42" t="n"/>
      <c r="H58" s="43" t="n"/>
      <c r="I58" s="43" t="n"/>
      <c r="J58" s="42" t="n"/>
      <c r="K58" s="42" t="n"/>
      <c r="L58" s="42" t="n"/>
      <c r="M58" s="42" t="n"/>
      <c r="N58" s="42" t="n"/>
      <c r="O58" s="43" t="n"/>
      <c r="P58" s="43" t="n"/>
      <c r="Q58" s="42" t="n"/>
      <c r="R58" s="42" t="n"/>
      <c r="S58" s="42" t="n"/>
      <c r="T58" s="42" t="n"/>
      <c r="U58" s="42" t="n"/>
      <c r="V58" s="43" t="n"/>
      <c r="W58" s="43" t="n"/>
      <c r="X58" s="42" t="n"/>
      <c r="Y58" s="42" t="n"/>
      <c r="Z58" s="42" t="n"/>
      <c r="AA58" s="42" t="n"/>
      <c r="AB58" s="42" t="n"/>
      <c r="AC58" s="43" t="n"/>
      <c r="AD58" s="43" t="n"/>
      <c r="AE58" s="42" t="n"/>
      <c r="AF58" s="42" t="n"/>
      <c r="AG58" s="42" t="n"/>
      <c r="AH58" s="42" t="n"/>
      <c r="AI58" s="42" t="n"/>
      <c r="AJ58" s="45">
        <f>COUNTIF($E58:$AI58,"P")</f>
        <v/>
      </c>
      <c r="AK58" s="45">
        <f>COUNTIF($E58:$AI58,"غ")</f>
        <v/>
      </c>
      <c r="AL58" s="45">
        <f>COUNTIF($E58:$AI58,"إ")</f>
        <v/>
      </c>
      <c r="AM58" s="45">
        <f>COUNTIF($E58:$AI58,"م")</f>
        <v/>
      </c>
      <c r="AN58" s="45">
        <f>COUNTIF($E58:$AI58,"خ")</f>
        <v/>
      </c>
      <c r="AO58" s="45">
        <f>COUNTIF($E58:$AI58,"د")</f>
        <v/>
      </c>
      <c r="AP58" s="46">
        <f>IF(COUNTA($E58:$AI58)=0,0,SUMPRODUCT(($E$5:$AI$5&lt;&gt;"")*($E58:$AI58="")))</f>
        <v/>
      </c>
      <c r="AQ58" s="46">
        <f>SUMPRODUCT(SUMIF(الإعدادات!$A$14:$A$19,$E58:$AI58,الإعدادات!$C$14:$C$19))</f>
        <v/>
      </c>
      <c r="AR58" s="46">
        <f>AQ58+AP58</f>
        <v/>
      </c>
      <c r="AT58" s="46">
        <f>IF(COUNTA($E58:$AI58)=0,IF(AS58="",0,AS58),IF(AS58="",AR58,AS58))</f>
        <v/>
      </c>
      <c r="AU58" s="47">
        <f>IFERROR(VLOOKUP($B58,'بيانات الموظفين'!$B$7:$K$65,5,FALSE),0)</f>
        <v/>
      </c>
      <c r="AV58" s="47">
        <f>IF(AU58=0,0,AU58/الإعدادات!$C$7)</f>
        <v/>
      </c>
      <c r="AW58" s="47">
        <f>IF(AT58&gt;=(COUNT($E$5:$AI$5)-الإعدادات!$C$6),AU58+AV58*(AT58-(COUNT($E$5:$AI$5)-الإعدادات!$C$6)),AV58*AT58)</f>
        <v/>
      </c>
      <c r="AX58" s="47">
        <f>AQ58*IFERROR(VLOOKUP($B58,'بيانات الموظفين'!$B$7:$K$65,7,FALSE),الإعدادات!$C$8)</f>
        <v/>
      </c>
      <c r="AY58" s="47">
        <f>IF(COUNTA($E58:$AI58)=0,0,IFERROR(VLOOKUP($B58,'بيانات الموظفين'!$B$7:$K$65,6,FALSE),0))</f>
        <v/>
      </c>
      <c r="BA58" s="47">
        <f>AZ58*AV58</f>
        <v/>
      </c>
      <c r="BC58" s="47">
        <f>AV58*الإعدادات!$C$9*SUMPRODUCT(SUMIF(الإعدادات!$A$14:$A$19,$E58:$AI58,الإعدادات!$C$14:$C$19)*($E$7:$AI$7=1))</f>
        <v/>
      </c>
      <c r="BD58" s="48">
        <f>AW58+AX58+AY58+BC58-BA58-BB58</f>
        <v/>
      </c>
    </row>
    <row r="59" ht="20" customHeight="1">
      <c r="A59" s="49" t="n">
        <v>52</v>
      </c>
      <c r="B59" s="50" t="n">
        <v>52</v>
      </c>
      <c r="C59" s="51" t="inlineStr">
        <is>
          <t>نبيل علي إبراهيم</t>
        </is>
      </c>
      <c r="D59" s="49" t="inlineStr">
        <is>
          <t>SO</t>
        </is>
      </c>
      <c r="E59" s="42" t="n"/>
      <c r="F59" s="42" t="n"/>
      <c r="G59" s="42" t="n"/>
      <c r="H59" s="43" t="n"/>
      <c r="I59" s="43" t="n"/>
      <c r="J59" s="42" t="n"/>
      <c r="K59" s="42" t="n"/>
      <c r="L59" s="42" t="n"/>
      <c r="M59" s="42" t="n"/>
      <c r="N59" s="42" t="n"/>
      <c r="O59" s="43" t="n"/>
      <c r="P59" s="43" t="n"/>
      <c r="Q59" s="42" t="n"/>
      <c r="R59" s="42" t="n"/>
      <c r="S59" s="42" t="n"/>
      <c r="T59" s="42" t="n"/>
      <c r="U59" s="42" t="n"/>
      <c r="V59" s="43" t="n"/>
      <c r="W59" s="43" t="n"/>
      <c r="X59" s="42" t="n"/>
      <c r="Y59" s="42" t="n"/>
      <c r="Z59" s="42" t="n"/>
      <c r="AA59" s="42" t="n"/>
      <c r="AB59" s="42" t="n"/>
      <c r="AC59" s="43" t="n"/>
      <c r="AD59" s="43" t="n"/>
      <c r="AE59" s="42" t="n"/>
      <c r="AF59" s="42" t="n"/>
      <c r="AG59" s="42" t="n"/>
      <c r="AH59" s="42" t="n"/>
      <c r="AI59" s="42" t="n"/>
      <c r="AJ59" s="52">
        <f>COUNTIF($E59:$AI59,"P")</f>
        <v/>
      </c>
      <c r="AK59" s="52">
        <f>COUNTIF($E59:$AI59,"غ")</f>
        <v/>
      </c>
      <c r="AL59" s="52">
        <f>COUNTIF($E59:$AI59,"إ")</f>
        <v/>
      </c>
      <c r="AM59" s="52">
        <f>COUNTIF($E59:$AI59,"م")</f>
        <v/>
      </c>
      <c r="AN59" s="52">
        <f>COUNTIF($E59:$AI59,"خ")</f>
        <v/>
      </c>
      <c r="AO59" s="52">
        <f>COUNTIF($E59:$AI59,"د")</f>
        <v/>
      </c>
      <c r="AP59" s="53">
        <f>IF(COUNTA($E59:$AI59)=0,0,SUMPRODUCT(($E$5:$AI$5&lt;&gt;"")*($E59:$AI59="")))</f>
        <v/>
      </c>
      <c r="AQ59" s="53">
        <f>SUMPRODUCT(SUMIF(الإعدادات!$A$14:$A$19,$E59:$AI59,الإعدادات!$C$14:$C$19))</f>
        <v/>
      </c>
      <c r="AR59" s="53">
        <f>AQ59+AP59</f>
        <v/>
      </c>
      <c r="AT59" s="53">
        <f>IF(COUNTA($E59:$AI59)=0,IF(AS59="",0,AS59),IF(AS59="",AR59,AS59))</f>
        <v/>
      </c>
      <c r="AU59" s="54">
        <f>IFERROR(VLOOKUP($B59,'بيانات الموظفين'!$B$7:$K$65,5,FALSE),0)</f>
        <v/>
      </c>
      <c r="AV59" s="54">
        <f>IF(AU59=0,0,AU59/الإعدادات!$C$7)</f>
        <v/>
      </c>
      <c r="AW59" s="54">
        <f>IF(AT59&gt;=(COUNT($E$5:$AI$5)-الإعدادات!$C$6),AU59+AV59*(AT59-(COUNT($E$5:$AI$5)-الإعدادات!$C$6)),AV59*AT59)</f>
        <v/>
      </c>
      <c r="AX59" s="54">
        <f>AQ59*IFERROR(VLOOKUP($B59,'بيانات الموظفين'!$B$7:$K$65,7,FALSE),الإعدادات!$C$8)</f>
        <v/>
      </c>
      <c r="AY59" s="54">
        <f>IF(COUNTA($E59:$AI59)=0,0,IFERROR(VLOOKUP($B59,'بيانات الموظفين'!$B$7:$K$65,6,FALSE),0))</f>
        <v/>
      </c>
      <c r="BA59" s="54">
        <f>AZ59*AV59</f>
        <v/>
      </c>
      <c r="BC59" s="54">
        <f>AV59*الإعدادات!$C$9*SUMPRODUCT(SUMIF(الإعدادات!$A$14:$A$19,$E59:$AI59,الإعدادات!$C$14:$C$19)*($E$7:$AI$7=1))</f>
        <v/>
      </c>
      <c r="BD59" s="48">
        <f>AW59+AX59+AY59+BC59-BA59-BB59</f>
        <v/>
      </c>
    </row>
    <row r="60" ht="20" customHeight="1">
      <c r="A60" s="39" t="n">
        <v>53</v>
      </c>
      <c r="B60" s="40" t="n">
        <v>53</v>
      </c>
      <c r="C60" s="41" t="inlineStr">
        <is>
          <t>محمد إبراهيم مصطفي</t>
        </is>
      </c>
      <c r="D60" s="39" t="inlineStr">
        <is>
          <t>SO</t>
        </is>
      </c>
      <c r="E60" s="42" t="n"/>
      <c r="F60" s="42" t="n"/>
      <c r="G60" s="42" t="n"/>
      <c r="H60" s="43" t="n"/>
      <c r="I60" s="43" t="n"/>
      <c r="J60" s="42" t="n"/>
      <c r="K60" s="42" t="n"/>
      <c r="L60" s="42" t="n"/>
      <c r="M60" s="42" t="n"/>
      <c r="N60" s="42" t="n"/>
      <c r="O60" s="43" t="n"/>
      <c r="P60" s="43" t="n"/>
      <c r="Q60" s="42" t="n"/>
      <c r="R60" s="42" t="n"/>
      <c r="S60" s="42" t="n"/>
      <c r="T60" s="42" t="n"/>
      <c r="U60" s="42" t="n"/>
      <c r="V60" s="43" t="n"/>
      <c r="W60" s="43" t="n"/>
      <c r="X60" s="42" t="n"/>
      <c r="Y60" s="42" t="n"/>
      <c r="Z60" s="42" t="n"/>
      <c r="AA60" s="42" t="n"/>
      <c r="AB60" s="42" t="n"/>
      <c r="AC60" s="43" t="n"/>
      <c r="AD60" s="43" t="n"/>
      <c r="AE60" s="42" t="n"/>
      <c r="AF60" s="42" t="n"/>
      <c r="AG60" s="42" t="n"/>
      <c r="AH60" s="42" t="n"/>
      <c r="AI60" s="42" t="n"/>
      <c r="AJ60" s="45">
        <f>COUNTIF($E60:$AI60,"P")</f>
        <v/>
      </c>
      <c r="AK60" s="45">
        <f>COUNTIF($E60:$AI60,"غ")</f>
        <v/>
      </c>
      <c r="AL60" s="45">
        <f>COUNTIF($E60:$AI60,"إ")</f>
        <v/>
      </c>
      <c r="AM60" s="45">
        <f>COUNTIF($E60:$AI60,"م")</f>
        <v/>
      </c>
      <c r="AN60" s="45">
        <f>COUNTIF($E60:$AI60,"خ")</f>
        <v/>
      </c>
      <c r="AO60" s="45">
        <f>COUNTIF($E60:$AI60,"د")</f>
        <v/>
      </c>
      <c r="AP60" s="46">
        <f>IF(COUNTA($E60:$AI60)=0,0,SUMPRODUCT(($E$5:$AI$5&lt;&gt;"")*($E60:$AI60="")))</f>
        <v/>
      </c>
      <c r="AQ60" s="46">
        <f>SUMPRODUCT(SUMIF(الإعدادات!$A$14:$A$19,$E60:$AI60,الإعدادات!$C$14:$C$19))</f>
        <v/>
      </c>
      <c r="AR60" s="46">
        <f>AQ60+AP60</f>
        <v/>
      </c>
      <c r="AT60" s="46">
        <f>IF(COUNTA($E60:$AI60)=0,IF(AS60="",0,AS60),IF(AS60="",AR60,AS60))</f>
        <v/>
      </c>
      <c r="AU60" s="47">
        <f>IFERROR(VLOOKUP($B60,'بيانات الموظفين'!$B$7:$K$65,5,FALSE),0)</f>
        <v/>
      </c>
      <c r="AV60" s="47">
        <f>IF(AU60=0,0,AU60/الإعدادات!$C$7)</f>
        <v/>
      </c>
      <c r="AW60" s="47">
        <f>IF(AT60&gt;=(COUNT($E$5:$AI$5)-الإعدادات!$C$6),AU60+AV60*(AT60-(COUNT($E$5:$AI$5)-الإعدادات!$C$6)),AV60*AT60)</f>
        <v/>
      </c>
      <c r="AX60" s="47">
        <f>AQ60*IFERROR(VLOOKUP($B60,'بيانات الموظفين'!$B$7:$K$65,7,FALSE),الإعدادات!$C$8)</f>
        <v/>
      </c>
      <c r="AY60" s="47">
        <f>IF(COUNTA($E60:$AI60)=0,0,IFERROR(VLOOKUP($B60,'بيانات الموظفين'!$B$7:$K$65,6,FALSE),0))</f>
        <v/>
      </c>
      <c r="BA60" s="47">
        <f>AZ60*AV60</f>
        <v/>
      </c>
      <c r="BC60" s="47">
        <f>AV60*الإعدادات!$C$9*SUMPRODUCT(SUMIF(الإعدادات!$A$14:$A$19,$E60:$AI60,الإعدادات!$C$14:$C$19)*($E$7:$AI$7=1))</f>
        <v/>
      </c>
      <c r="BD60" s="48">
        <f>AW60+AX60+AY60+BC60-BA60-BB60</f>
        <v/>
      </c>
    </row>
    <row r="61" ht="20" customHeight="1">
      <c r="A61" s="49" t="n">
        <v>54</v>
      </c>
      <c r="B61" s="50" t="n">
        <v>54</v>
      </c>
      <c r="C61" s="51" t="inlineStr">
        <is>
          <t>بلال أحمد شوقي</t>
        </is>
      </c>
      <c r="D61" s="49" t="inlineStr">
        <is>
          <t>SO</t>
        </is>
      </c>
      <c r="E61" s="42" t="n"/>
      <c r="F61" s="42" t="n"/>
      <c r="G61" s="42" t="n"/>
      <c r="H61" s="43" t="n"/>
      <c r="I61" s="43" t="n"/>
      <c r="J61" s="42" t="n"/>
      <c r="K61" s="42" t="n"/>
      <c r="L61" s="42" t="n"/>
      <c r="M61" s="42" t="n"/>
      <c r="N61" s="42" t="n"/>
      <c r="O61" s="43" t="n"/>
      <c r="P61" s="43" t="n"/>
      <c r="Q61" s="42" t="n"/>
      <c r="R61" s="42" t="n"/>
      <c r="S61" s="42" t="n"/>
      <c r="T61" s="42" t="n"/>
      <c r="U61" s="42" t="n"/>
      <c r="V61" s="43" t="n"/>
      <c r="W61" s="43" t="n"/>
      <c r="X61" s="42" t="n"/>
      <c r="Y61" s="42" t="n"/>
      <c r="Z61" s="42" t="n"/>
      <c r="AA61" s="42" t="n"/>
      <c r="AB61" s="42" t="n"/>
      <c r="AC61" s="43" t="n"/>
      <c r="AD61" s="43" t="n"/>
      <c r="AE61" s="42" t="n"/>
      <c r="AF61" s="42" t="n"/>
      <c r="AG61" s="42" t="n"/>
      <c r="AH61" s="42" t="n"/>
      <c r="AI61" s="42" t="n"/>
      <c r="AJ61" s="52">
        <f>COUNTIF($E61:$AI61,"P")</f>
        <v/>
      </c>
      <c r="AK61" s="52">
        <f>COUNTIF($E61:$AI61,"غ")</f>
        <v/>
      </c>
      <c r="AL61" s="52">
        <f>COUNTIF($E61:$AI61,"إ")</f>
        <v/>
      </c>
      <c r="AM61" s="52">
        <f>COUNTIF($E61:$AI61,"م")</f>
        <v/>
      </c>
      <c r="AN61" s="52">
        <f>COUNTIF($E61:$AI61,"خ")</f>
        <v/>
      </c>
      <c r="AO61" s="52">
        <f>COUNTIF($E61:$AI61,"د")</f>
        <v/>
      </c>
      <c r="AP61" s="53">
        <f>IF(COUNTA($E61:$AI61)=0,0,SUMPRODUCT(($E$5:$AI$5&lt;&gt;"")*($E61:$AI61="")))</f>
        <v/>
      </c>
      <c r="AQ61" s="53">
        <f>SUMPRODUCT(SUMIF(الإعدادات!$A$14:$A$19,$E61:$AI61,الإعدادات!$C$14:$C$19))</f>
        <v/>
      </c>
      <c r="AR61" s="53">
        <f>AQ61+AP61</f>
        <v/>
      </c>
      <c r="AT61" s="53">
        <f>IF(COUNTA($E61:$AI61)=0,IF(AS61="",0,AS61),IF(AS61="",AR61,AS61))</f>
        <v/>
      </c>
      <c r="AU61" s="54">
        <f>IFERROR(VLOOKUP($B61,'بيانات الموظفين'!$B$7:$K$65,5,FALSE),0)</f>
        <v/>
      </c>
      <c r="AV61" s="54">
        <f>IF(AU61=0,0,AU61/الإعدادات!$C$7)</f>
        <v/>
      </c>
      <c r="AW61" s="54">
        <f>IF(AT61&gt;=(COUNT($E$5:$AI$5)-الإعدادات!$C$6),AU61+AV61*(AT61-(COUNT($E$5:$AI$5)-الإعدادات!$C$6)),AV61*AT61)</f>
        <v/>
      </c>
      <c r="AX61" s="54">
        <f>AQ61*IFERROR(VLOOKUP($B61,'بيانات الموظفين'!$B$7:$K$65,7,FALSE),الإعدادات!$C$8)</f>
        <v/>
      </c>
      <c r="AY61" s="54">
        <f>IF(COUNTA($E61:$AI61)=0,0,IFERROR(VLOOKUP($B61,'بيانات الموظفين'!$B$7:$K$65,6,FALSE),0))</f>
        <v/>
      </c>
      <c r="BA61" s="54">
        <f>AZ61*AV61</f>
        <v/>
      </c>
      <c r="BC61" s="54">
        <f>AV61*الإعدادات!$C$9*SUMPRODUCT(SUMIF(الإعدادات!$A$14:$A$19,$E61:$AI61,الإعدادات!$C$14:$C$19)*($E$7:$AI$7=1))</f>
        <v/>
      </c>
      <c r="BD61" s="48">
        <f>AW61+AX61+AY61+BC61-BA61-BB61</f>
        <v/>
      </c>
    </row>
    <row r="62" ht="20" customHeight="1">
      <c r="A62" s="39" t="n">
        <v>55</v>
      </c>
      <c r="B62" s="40" t="n">
        <v>55</v>
      </c>
      <c r="C62" s="41" t="inlineStr">
        <is>
          <t>محمود علي محمد علي</t>
        </is>
      </c>
      <c r="D62" s="39" t="inlineStr">
        <is>
          <t>SO</t>
        </is>
      </c>
      <c r="E62" s="42" t="n"/>
      <c r="F62" s="42" t="n"/>
      <c r="G62" s="42" t="n"/>
      <c r="H62" s="43" t="n"/>
      <c r="I62" s="43" t="n"/>
      <c r="J62" s="42" t="n"/>
      <c r="K62" s="42" t="n"/>
      <c r="L62" s="42" t="n"/>
      <c r="M62" s="42" t="n"/>
      <c r="N62" s="42" t="n"/>
      <c r="O62" s="43" t="n"/>
      <c r="P62" s="43" t="n"/>
      <c r="Q62" s="42" t="n"/>
      <c r="R62" s="42" t="n"/>
      <c r="S62" s="42" t="n"/>
      <c r="T62" s="42" t="n"/>
      <c r="U62" s="42" t="n"/>
      <c r="V62" s="43" t="n"/>
      <c r="W62" s="43" t="n"/>
      <c r="X62" s="42" t="n"/>
      <c r="Y62" s="42" t="n"/>
      <c r="Z62" s="42" t="n"/>
      <c r="AA62" s="42" t="n"/>
      <c r="AB62" s="42" t="n"/>
      <c r="AC62" s="43" t="n"/>
      <c r="AD62" s="43" t="n"/>
      <c r="AE62" s="42" t="n"/>
      <c r="AF62" s="42" t="n"/>
      <c r="AG62" s="42" t="n"/>
      <c r="AH62" s="42" t="n"/>
      <c r="AI62" s="42" t="n"/>
      <c r="AJ62" s="45">
        <f>COUNTIF($E62:$AI62,"P")</f>
        <v/>
      </c>
      <c r="AK62" s="45">
        <f>COUNTIF($E62:$AI62,"غ")</f>
        <v/>
      </c>
      <c r="AL62" s="45">
        <f>COUNTIF($E62:$AI62,"إ")</f>
        <v/>
      </c>
      <c r="AM62" s="45">
        <f>COUNTIF($E62:$AI62,"م")</f>
        <v/>
      </c>
      <c r="AN62" s="45">
        <f>COUNTIF($E62:$AI62,"خ")</f>
        <v/>
      </c>
      <c r="AO62" s="45">
        <f>COUNTIF($E62:$AI62,"د")</f>
        <v/>
      </c>
      <c r="AP62" s="46">
        <f>IF(COUNTA($E62:$AI62)=0,0,SUMPRODUCT(($E$5:$AI$5&lt;&gt;"")*($E62:$AI62="")))</f>
        <v/>
      </c>
      <c r="AQ62" s="46">
        <f>SUMPRODUCT(SUMIF(الإعدادات!$A$14:$A$19,$E62:$AI62,الإعدادات!$C$14:$C$19))</f>
        <v/>
      </c>
      <c r="AR62" s="46">
        <f>AQ62+AP62</f>
        <v/>
      </c>
      <c r="AT62" s="46">
        <f>IF(COUNTA($E62:$AI62)=0,IF(AS62="",0,AS62),IF(AS62="",AR62,AS62))</f>
        <v/>
      </c>
      <c r="AU62" s="47">
        <f>IFERROR(VLOOKUP($B62,'بيانات الموظفين'!$B$7:$K$65,5,FALSE),0)</f>
        <v/>
      </c>
      <c r="AV62" s="47">
        <f>IF(AU62=0,0,AU62/الإعدادات!$C$7)</f>
        <v/>
      </c>
      <c r="AW62" s="47">
        <f>IF(AT62&gt;=(COUNT($E$5:$AI$5)-الإعدادات!$C$6),AU62+AV62*(AT62-(COUNT($E$5:$AI$5)-الإعدادات!$C$6)),AV62*AT62)</f>
        <v/>
      </c>
      <c r="AX62" s="47">
        <f>AQ62*IFERROR(VLOOKUP($B62,'بيانات الموظفين'!$B$7:$K$65,7,FALSE),الإعدادات!$C$8)</f>
        <v/>
      </c>
      <c r="AY62" s="47">
        <f>IF(COUNTA($E62:$AI62)=0,0,IFERROR(VLOOKUP($B62,'بيانات الموظفين'!$B$7:$K$65,6,FALSE),0))</f>
        <v/>
      </c>
      <c r="BA62" s="47">
        <f>AZ62*AV62</f>
        <v/>
      </c>
      <c r="BC62" s="47">
        <f>AV62*الإعدادات!$C$9*SUMPRODUCT(SUMIF(الإعدادات!$A$14:$A$19,$E62:$AI62,الإعدادات!$C$14:$C$19)*($E$7:$AI$7=1))</f>
        <v/>
      </c>
      <c r="BD62" s="48">
        <f>AW62+AX62+AY62+BC62-BA62-BB62</f>
        <v/>
      </c>
    </row>
    <row r="63" ht="20" customHeight="1">
      <c r="A63" s="49" t="n">
        <v>56</v>
      </c>
      <c r="B63" s="50" t="n">
        <v>56</v>
      </c>
      <c r="C63" s="51" t="inlineStr">
        <is>
          <t>رضا بسيوني إبراهيم</t>
        </is>
      </c>
      <c r="D63" s="49" t="inlineStr">
        <is>
          <t>SO</t>
        </is>
      </c>
      <c r="E63" s="42" t="n"/>
      <c r="F63" s="42" t="n"/>
      <c r="G63" s="42" t="n"/>
      <c r="H63" s="43" t="n"/>
      <c r="I63" s="43" t="n"/>
      <c r="J63" s="42" t="n"/>
      <c r="K63" s="42" t="n"/>
      <c r="L63" s="42" t="n"/>
      <c r="M63" s="42" t="n"/>
      <c r="N63" s="42" t="n"/>
      <c r="O63" s="43" t="n"/>
      <c r="P63" s="43" t="n"/>
      <c r="Q63" s="42" t="n"/>
      <c r="R63" s="42" t="n"/>
      <c r="S63" s="42" t="n"/>
      <c r="T63" s="42" t="n"/>
      <c r="U63" s="42" t="n"/>
      <c r="V63" s="43" t="n"/>
      <c r="W63" s="43" t="n"/>
      <c r="X63" s="42" t="n"/>
      <c r="Y63" s="42" t="n"/>
      <c r="Z63" s="42" t="n"/>
      <c r="AA63" s="42" t="n"/>
      <c r="AB63" s="42" t="n"/>
      <c r="AC63" s="43" t="n"/>
      <c r="AD63" s="43" t="n"/>
      <c r="AE63" s="42" t="n"/>
      <c r="AF63" s="42" t="n"/>
      <c r="AG63" s="42" t="n"/>
      <c r="AH63" s="42" t="n"/>
      <c r="AI63" s="42" t="n"/>
      <c r="AJ63" s="52">
        <f>COUNTIF($E63:$AI63,"P")</f>
        <v/>
      </c>
      <c r="AK63" s="52">
        <f>COUNTIF($E63:$AI63,"غ")</f>
        <v/>
      </c>
      <c r="AL63" s="52">
        <f>COUNTIF($E63:$AI63,"إ")</f>
        <v/>
      </c>
      <c r="AM63" s="52">
        <f>COUNTIF($E63:$AI63,"م")</f>
        <v/>
      </c>
      <c r="AN63" s="52">
        <f>COUNTIF($E63:$AI63,"خ")</f>
        <v/>
      </c>
      <c r="AO63" s="52">
        <f>COUNTIF($E63:$AI63,"د")</f>
        <v/>
      </c>
      <c r="AP63" s="53">
        <f>IF(COUNTA($E63:$AI63)=0,0,SUMPRODUCT(($E$5:$AI$5&lt;&gt;"")*($E63:$AI63="")))</f>
        <v/>
      </c>
      <c r="AQ63" s="53">
        <f>SUMPRODUCT(SUMIF(الإعدادات!$A$14:$A$19,$E63:$AI63,الإعدادات!$C$14:$C$19))</f>
        <v/>
      </c>
      <c r="AR63" s="53">
        <f>AQ63+AP63</f>
        <v/>
      </c>
      <c r="AT63" s="53">
        <f>IF(COUNTA($E63:$AI63)=0,IF(AS63="",0,AS63),IF(AS63="",AR63,AS63))</f>
        <v/>
      </c>
      <c r="AU63" s="54">
        <f>IFERROR(VLOOKUP($B63,'بيانات الموظفين'!$B$7:$K$65,5,FALSE),0)</f>
        <v/>
      </c>
      <c r="AV63" s="54">
        <f>IF(AU63=0,0,AU63/الإعدادات!$C$7)</f>
        <v/>
      </c>
      <c r="AW63" s="54">
        <f>IF(AT63&gt;=(COUNT($E$5:$AI$5)-الإعدادات!$C$6),AU63+AV63*(AT63-(COUNT($E$5:$AI$5)-الإعدادات!$C$6)),AV63*AT63)</f>
        <v/>
      </c>
      <c r="AX63" s="54">
        <f>AQ63*IFERROR(VLOOKUP($B63,'بيانات الموظفين'!$B$7:$K$65,7,FALSE),الإعدادات!$C$8)</f>
        <v/>
      </c>
      <c r="AY63" s="54">
        <f>IF(COUNTA($E63:$AI63)=0,0,IFERROR(VLOOKUP($B63,'بيانات الموظفين'!$B$7:$K$65,6,FALSE),0))</f>
        <v/>
      </c>
      <c r="BA63" s="54">
        <f>AZ63*AV63</f>
        <v/>
      </c>
      <c r="BC63" s="54">
        <f>AV63*الإعدادات!$C$9*SUMPRODUCT(SUMIF(الإعدادات!$A$14:$A$19,$E63:$AI63,الإعدادات!$C$14:$C$19)*($E$7:$AI$7=1))</f>
        <v/>
      </c>
      <c r="BD63" s="48">
        <f>AW63+AX63+AY63+BC63-BA63-BB63</f>
        <v/>
      </c>
    </row>
    <row r="64" ht="20" customHeight="1">
      <c r="A64" s="39" t="n">
        <v>57</v>
      </c>
      <c r="B64" s="40" t="n">
        <v>57</v>
      </c>
      <c r="C64" s="41" t="inlineStr">
        <is>
          <t>حسن صالح حسن إبراهيم</t>
        </is>
      </c>
      <c r="D64" s="39" t="inlineStr">
        <is>
          <t>SO</t>
        </is>
      </c>
      <c r="E64" s="42" t="n"/>
      <c r="F64" s="42" t="n"/>
      <c r="G64" s="42" t="n"/>
      <c r="H64" s="43" t="n"/>
      <c r="I64" s="43" t="n"/>
      <c r="J64" s="42" t="n"/>
      <c r="K64" s="42" t="n"/>
      <c r="L64" s="42" t="n"/>
      <c r="M64" s="42" t="n"/>
      <c r="N64" s="42" t="n"/>
      <c r="O64" s="43" t="n"/>
      <c r="P64" s="43" t="n"/>
      <c r="Q64" s="42" t="n"/>
      <c r="R64" s="42" t="n"/>
      <c r="S64" s="42" t="n"/>
      <c r="T64" s="42" t="n"/>
      <c r="U64" s="42" t="n"/>
      <c r="V64" s="43" t="n"/>
      <c r="W64" s="43" t="n"/>
      <c r="X64" s="42" t="n"/>
      <c r="Y64" s="42" t="n"/>
      <c r="Z64" s="42" t="n"/>
      <c r="AA64" s="42" t="n"/>
      <c r="AB64" s="42" t="n"/>
      <c r="AC64" s="43" t="n"/>
      <c r="AD64" s="43" t="n"/>
      <c r="AE64" s="42" t="n"/>
      <c r="AF64" s="42" t="n"/>
      <c r="AG64" s="42" t="n"/>
      <c r="AH64" s="42" t="n"/>
      <c r="AI64" s="42" t="n"/>
      <c r="AJ64" s="45">
        <f>COUNTIF($E64:$AI64,"P")</f>
        <v/>
      </c>
      <c r="AK64" s="45">
        <f>COUNTIF($E64:$AI64,"غ")</f>
        <v/>
      </c>
      <c r="AL64" s="45">
        <f>COUNTIF($E64:$AI64,"إ")</f>
        <v/>
      </c>
      <c r="AM64" s="45">
        <f>COUNTIF($E64:$AI64,"م")</f>
        <v/>
      </c>
      <c r="AN64" s="45">
        <f>COUNTIF($E64:$AI64,"خ")</f>
        <v/>
      </c>
      <c r="AO64" s="45">
        <f>COUNTIF($E64:$AI64,"د")</f>
        <v/>
      </c>
      <c r="AP64" s="46">
        <f>IF(COUNTA($E64:$AI64)=0,0,SUMPRODUCT(($E$5:$AI$5&lt;&gt;"")*($E64:$AI64="")))</f>
        <v/>
      </c>
      <c r="AQ64" s="46">
        <f>SUMPRODUCT(SUMIF(الإعدادات!$A$14:$A$19,$E64:$AI64,الإعدادات!$C$14:$C$19))</f>
        <v/>
      </c>
      <c r="AR64" s="46">
        <f>AQ64+AP64</f>
        <v/>
      </c>
      <c r="AT64" s="46">
        <f>IF(COUNTA($E64:$AI64)=0,IF(AS64="",0,AS64),IF(AS64="",AR64,AS64))</f>
        <v/>
      </c>
      <c r="AU64" s="47">
        <f>IFERROR(VLOOKUP($B64,'بيانات الموظفين'!$B$7:$K$65,5,FALSE),0)</f>
        <v/>
      </c>
      <c r="AV64" s="47">
        <f>IF(AU64=0,0,AU64/الإعدادات!$C$7)</f>
        <v/>
      </c>
      <c r="AW64" s="47">
        <f>IF(AT64&gt;=(COUNT($E$5:$AI$5)-الإعدادات!$C$6),AU64+AV64*(AT64-(COUNT($E$5:$AI$5)-الإعدادات!$C$6)),AV64*AT64)</f>
        <v/>
      </c>
      <c r="AX64" s="47">
        <f>AQ64*IFERROR(VLOOKUP($B64,'بيانات الموظفين'!$B$7:$K$65,7,FALSE),الإعدادات!$C$8)</f>
        <v/>
      </c>
      <c r="AY64" s="47">
        <f>IF(COUNTA($E64:$AI64)=0,0,IFERROR(VLOOKUP($B64,'بيانات الموظفين'!$B$7:$K$65,6,FALSE),0))</f>
        <v/>
      </c>
      <c r="BA64" s="47">
        <f>AZ64*AV64</f>
        <v/>
      </c>
      <c r="BC64" s="47">
        <f>AV64*الإعدادات!$C$9*SUMPRODUCT(SUMIF(الإعدادات!$A$14:$A$19,$E64:$AI64,الإعدادات!$C$14:$C$19)*($E$7:$AI$7=1))</f>
        <v/>
      </c>
      <c r="BD64" s="48">
        <f>AW64+AX64+AY64+BC64-BA64-BB64</f>
        <v/>
      </c>
    </row>
    <row r="65" ht="20" customHeight="1">
      <c r="A65" s="49" t="n">
        <v>58</v>
      </c>
      <c r="B65" s="50" t="n">
        <v>58</v>
      </c>
      <c r="C65" s="51" t="inlineStr">
        <is>
          <t>علي عبده السيد علي</t>
        </is>
      </c>
      <c r="D65" s="49" t="inlineStr">
        <is>
          <t>SO</t>
        </is>
      </c>
      <c r="E65" s="42" t="n"/>
      <c r="F65" s="42" t="n"/>
      <c r="G65" s="42" t="n"/>
      <c r="H65" s="43" t="n"/>
      <c r="I65" s="43" t="n"/>
      <c r="J65" s="42" t="n"/>
      <c r="K65" s="42" t="n"/>
      <c r="L65" s="42" t="n"/>
      <c r="M65" s="42" t="n"/>
      <c r="N65" s="42" t="n"/>
      <c r="O65" s="43" t="n"/>
      <c r="P65" s="43" t="n"/>
      <c r="Q65" s="42" t="n"/>
      <c r="R65" s="42" t="n"/>
      <c r="S65" s="42" t="n"/>
      <c r="T65" s="42" t="n"/>
      <c r="U65" s="42" t="n"/>
      <c r="V65" s="43" t="n"/>
      <c r="W65" s="43" t="n"/>
      <c r="X65" s="42" t="n"/>
      <c r="Y65" s="42" t="n"/>
      <c r="Z65" s="42" t="n"/>
      <c r="AA65" s="42" t="n"/>
      <c r="AB65" s="42" t="n"/>
      <c r="AC65" s="43" t="n"/>
      <c r="AD65" s="43" t="n"/>
      <c r="AE65" s="42" t="n"/>
      <c r="AF65" s="42" t="n"/>
      <c r="AG65" s="42" t="n"/>
      <c r="AH65" s="42" t="n"/>
      <c r="AI65" s="42" t="n"/>
      <c r="AJ65" s="52">
        <f>COUNTIF($E65:$AI65,"P")</f>
        <v/>
      </c>
      <c r="AK65" s="52">
        <f>COUNTIF($E65:$AI65,"غ")</f>
        <v/>
      </c>
      <c r="AL65" s="52">
        <f>COUNTIF($E65:$AI65,"إ")</f>
        <v/>
      </c>
      <c r="AM65" s="52">
        <f>COUNTIF($E65:$AI65,"م")</f>
        <v/>
      </c>
      <c r="AN65" s="52">
        <f>COUNTIF($E65:$AI65,"خ")</f>
        <v/>
      </c>
      <c r="AO65" s="52">
        <f>COUNTIF($E65:$AI65,"د")</f>
        <v/>
      </c>
      <c r="AP65" s="53">
        <f>IF(COUNTA($E65:$AI65)=0,0,SUMPRODUCT(($E$5:$AI$5&lt;&gt;"")*($E65:$AI65="")))</f>
        <v/>
      </c>
      <c r="AQ65" s="53">
        <f>SUMPRODUCT(SUMIF(الإعدادات!$A$14:$A$19,$E65:$AI65,الإعدادات!$C$14:$C$19))</f>
        <v/>
      </c>
      <c r="AR65" s="53">
        <f>AQ65+AP65</f>
        <v/>
      </c>
      <c r="AT65" s="53">
        <f>IF(COUNTA($E65:$AI65)=0,IF(AS65="",0,AS65),IF(AS65="",AR65,AS65))</f>
        <v/>
      </c>
      <c r="AU65" s="54">
        <f>IFERROR(VLOOKUP($B65,'بيانات الموظفين'!$B$7:$K$65,5,FALSE),0)</f>
        <v/>
      </c>
      <c r="AV65" s="54">
        <f>IF(AU65=0,0,AU65/الإعدادات!$C$7)</f>
        <v/>
      </c>
      <c r="AW65" s="54">
        <f>IF(AT65&gt;=(COUNT($E$5:$AI$5)-الإعدادات!$C$6),AU65+AV65*(AT65-(COUNT($E$5:$AI$5)-الإعدادات!$C$6)),AV65*AT65)</f>
        <v/>
      </c>
      <c r="AX65" s="54">
        <f>AQ65*IFERROR(VLOOKUP($B65,'بيانات الموظفين'!$B$7:$K$65,7,FALSE),الإعدادات!$C$8)</f>
        <v/>
      </c>
      <c r="AY65" s="54">
        <f>IF(COUNTA($E65:$AI65)=0,0,IFERROR(VLOOKUP($B65,'بيانات الموظفين'!$B$7:$K$65,6,FALSE),0))</f>
        <v/>
      </c>
      <c r="BA65" s="54">
        <f>AZ65*AV65</f>
        <v/>
      </c>
      <c r="BC65" s="54">
        <f>AV65*الإعدادات!$C$9*SUMPRODUCT(SUMIF(الإعدادات!$A$14:$A$19,$E65:$AI65,الإعدادات!$C$14:$C$19)*($E$7:$AI$7=1))</f>
        <v/>
      </c>
      <c r="BD65" s="48">
        <f>AW65+AX65+AY65+BC65-BA65-BB65</f>
        <v/>
      </c>
    </row>
    <row r="66" ht="20" customHeight="1">
      <c r="A66" s="39" t="n">
        <v>59</v>
      </c>
      <c r="B66" s="40" t="n">
        <v>59</v>
      </c>
      <c r="C66" s="41" t="inlineStr">
        <is>
          <t>حسن محمد حسن حسيني</t>
        </is>
      </c>
      <c r="D66" s="39" t="inlineStr">
        <is>
          <t>SO</t>
        </is>
      </c>
      <c r="E66" s="42" t="n"/>
      <c r="F66" s="42" t="n"/>
      <c r="G66" s="42" t="n"/>
      <c r="H66" s="43" t="n"/>
      <c r="I66" s="43" t="n"/>
      <c r="J66" s="42" t="n"/>
      <c r="K66" s="42" t="n"/>
      <c r="L66" s="42" t="n"/>
      <c r="M66" s="42" t="n"/>
      <c r="N66" s="42" t="n"/>
      <c r="O66" s="43" t="n"/>
      <c r="P66" s="43" t="n"/>
      <c r="Q66" s="42" t="n"/>
      <c r="R66" s="42" t="n"/>
      <c r="S66" s="42" t="n"/>
      <c r="T66" s="42" t="n"/>
      <c r="U66" s="42" t="n"/>
      <c r="V66" s="43" t="n"/>
      <c r="W66" s="43" t="n"/>
      <c r="X66" s="42" t="n"/>
      <c r="Y66" s="42" t="n"/>
      <c r="Z66" s="42" t="n"/>
      <c r="AA66" s="42" t="n"/>
      <c r="AB66" s="42" t="n"/>
      <c r="AC66" s="43" t="n"/>
      <c r="AD66" s="43" t="n"/>
      <c r="AE66" s="42" t="n"/>
      <c r="AF66" s="42" t="n"/>
      <c r="AG66" s="42" t="n"/>
      <c r="AH66" s="42" t="n"/>
      <c r="AI66" s="42" t="n"/>
      <c r="AJ66" s="45">
        <f>COUNTIF($E66:$AI66,"P")</f>
        <v/>
      </c>
      <c r="AK66" s="45">
        <f>COUNTIF($E66:$AI66,"غ")</f>
        <v/>
      </c>
      <c r="AL66" s="45">
        <f>COUNTIF($E66:$AI66,"إ")</f>
        <v/>
      </c>
      <c r="AM66" s="45">
        <f>COUNTIF($E66:$AI66,"م")</f>
        <v/>
      </c>
      <c r="AN66" s="45">
        <f>COUNTIF($E66:$AI66,"خ")</f>
        <v/>
      </c>
      <c r="AO66" s="45">
        <f>COUNTIF($E66:$AI66,"د")</f>
        <v/>
      </c>
      <c r="AP66" s="46">
        <f>IF(COUNTA($E66:$AI66)=0,0,SUMPRODUCT(($E$5:$AI$5&lt;&gt;"")*($E66:$AI66="")))</f>
        <v/>
      </c>
      <c r="AQ66" s="46">
        <f>SUMPRODUCT(SUMIF(الإعدادات!$A$14:$A$19,$E66:$AI66,الإعدادات!$C$14:$C$19))</f>
        <v/>
      </c>
      <c r="AR66" s="46">
        <f>AQ66+AP66</f>
        <v/>
      </c>
      <c r="AT66" s="46">
        <f>IF(COUNTA($E66:$AI66)=0,IF(AS66="",0,AS66),IF(AS66="",AR66,AS66))</f>
        <v/>
      </c>
      <c r="AU66" s="47">
        <f>IFERROR(VLOOKUP($B66,'بيانات الموظفين'!$B$7:$K$65,5,FALSE),0)</f>
        <v/>
      </c>
      <c r="AV66" s="47">
        <f>IF(AU66=0,0,AU66/الإعدادات!$C$7)</f>
        <v/>
      </c>
      <c r="AW66" s="47">
        <f>IF(AT66&gt;=(COUNT($E$5:$AI$5)-الإعدادات!$C$6),AU66+AV66*(AT66-(COUNT($E$5:$AI$5)-الإعدادات!$C$6)),AV66*AT66)</f>
        <v/>
      </c>
      <c r="AX66" s="47">
        <f>AQ66*IFERROR(VLOOKUP($B66,'بيانات الموظفين'!$B$7:$K$65,7,FALSE),الإعدادات!$C$8)</f>
        <v/>
      </c>
      <c r="AY66" s="47">
        <f>IF(COUNTA($E66:$AI66)=0,0,IFERROR(VLOOKUP($B66,'بيانات الموظفين'!$B$7:$K$65,6,FALSE),0))</f>
        <v/>
      </c>
      <c r="BA66" s="47">
        <f>AZ66*AV66</f>
        <v/>
      </c>
      <c r="BC66" s="47">
        <f>AV66*الإعدادات!$C$9*SUMPRODUCT(SUMIF(الإعدادات!$A$14:$A$19,$E66:$AI66,الإعدادات!$C$14:$C$19)*($E$7:$AI$7=1))</f>
        <v/>
      </c>
      <c r="BD66" s="48">
        <f>AW66+AX66+AY66+BC66-BA66-BB66</f>
        <v/>
      </c>
    </row>
    <row r="67" ht="24" customHeight="1">
      <c r="A67" s="15" t="inlineStr">
        <is>
          <t>الإجمالي — 59 موظفًا</t>
        </is>
      </c>
      <c r="B67" s="55" t="n"/>
      <c r="C67" s="55" t="n"/>
      <c r="D67" s="55" t="n"/>
      <c r="AJ67" s="16">
        <f>SUM(AJ8:AJ66)</f>
        <v/>
      </c>
      <c r="AK67" s="16">
        <f>SUM(AK8:AK66)</f>
        <v/>
      </c>
      <c r="AL67" s="16">
        <f>SUM(AL8:AL66)</f>
        <v/>
      </c>
      <c r="AM67" s="16">
        <f>SUM(AM8:AM66)</f>
        <v/>
      </c>
      <c r="AN67" s="16">
        <f>SUM(AN8:AN66)</f>
        <v/>
      </c>
      <c r="AO67" s="16">
        <f>SUM(AO8:AO66)</f>
        <v/>
      </c>
      <c r="AP67" s="16">
        <f>SUM(AP8:AP66)</f>
        <v/>
      </c>
      <c r="AQ67" s="16">
        <f>SUM(AQ8:AQ66)</f>
        <v/>
      </c>
      <c r="AR67" s="16">
        <f>SUM(AR8:AR66)</f>
        <v/>
      </c>
      <c r="AS67" s="56">
        <f>SUM(AS8:AS66)</f>
        <v/>
      </c>
      <c r="AT67" s="16">
        <f>SUM(AT8:AT66)</f>
        <v/>
      </c>
      <c r="AU67" s="17">
        <f>SUM(AU8:AU66)</f>
        <v/>
      </c>
      <c r="AV67" s="57" t="n"/>
      <c r="AW67" s="17">
        <f>SUM(AW8:AW66)</f>
        <v/>
      </c>
      <c r="AX67" s="17">
        <f>SUM(AX8:AX66)</f>
        <v/>
      </c>
      <c r="AY67" s="17">
        <f>SUM(AY8:AY66)</f>
        <v/>
      </c>
      <c r="AZ67" s="16">
        <f>SUM(AZ8:AZ66)</f>
        <v/>
      </c>
      <c r="BA67" s="17">
        <f>SUM(BA8:BA66)</f>
        <v/>
      </c>
      <c r="BB67" s="17">
        <f>SUM(BB8:BB66)</f>
        <v/>
      </c>
      <c r="BC67" s="17">
        <f>SUM(BC8:BC66)</f>
        <v/>
      </c>
      <c r="BD67" s="17">
        <f>SUM(BD8:BD66)</f>
        <v/>
      </c>
    </row>
    <row r="69" ht="54" customHeight="1">
      <c r="A69" s="58" t="inlineStr">
        <is>
          <t>طريقة الحساب: قيمة اليوم = الراتب الأساسي ÷ 30  •  أجر الأيام = قيمة اليوم × الأيام النهائية، وإذا زادت الأيام عن أيام المعيار (أيام الشهر − 4) يُضاف الفرق بأجر اليوم  •  الوجبات = أيام الحضور × بدل الوجبة اليومي  •  بدل العطلة = قيمة اليوم × 2 لكل يوم عطلة حضر فيه الموظف  •  الصافي = أجر الأيام + الوجبات + بدل التأمين + بدل العطلة − قيمة الجزاء − أي خصم آخر  •  عمود «تعديل يدوي» للموظف الجديد أو منتصف الشهر ويُلغي الحساب التلقائي للأيام.   تنبيه: الخانة الفارغة تُعدّ يوم راحة مدفوعًا — لا تترك يوم غياب فارغًا، بل سجّله «غ».</t>
        </is>
      </c>
    </row>
    <row r="71" ht="26" customHeight="1">
      <c r="A71" s="59" t="inlineStr">
        <is>
          <t>إعداد المحاسب: ________________</t>
        </is>
      </c>
      <c r="S71" s="59" t="inlineStr">
        <is>
          <t>مراجعة: ________________</t>
        </is>
      </c>
      <c r="AK71" s="59" t="inlineStr">
        <is>
          <t>اعتماد المدير: ________________</t>
        </is>
      </c>
    </row>
  </sheetData>
  <mergeCells count="20">
    <mergeCell ref="AJ5:AP5"/>
    <mergeCell ref="AZ5:BB5"/>
    <mergeCell ref="S71:AI71"/>
    <mergeCell ref="A67:D67"/>
    <mergeCell ref="BD5:BD6"/>
    <mergeCell ref="AK71:BA71"/>
    <mergeCell ref="A1:BD1"/>
    <mergeCell ref="A5:A6"/>
    <mergeCell ref="A69:BD69"/>
    <mergeCell ref="BC5:BC6"/>
    <mergeCell ref="A3:T3"/>
    <mergeCell ref="A7:D7"/>
    <mergeCell ref="A2:T2"/>
    <mergeCell ref="AR5:AS5"/>
    <mergeCell ref="A71:Q71"/>
    <mergeCell ref="B5:B6"/>
    <mergeCell ref="D5:D6"/>
    <mergeCell ref="AU5:AW5"/>
    <mergeCell ref="AX5:AY5"/>
    <mergeCell ref="C5:C6"/>
  </mergeCells>
  <conditionalFormatting sqref="E8:AI66">
    <cfRule type="expression" priority="1" dxfId="0" stopIfTrue="1">
      <formula>E8="P"</formula>
    </cfRule>
    <cfRule type="expression" priority="2" dxfId="1" stopIfTrue="1">
      <formula>E8="غ"</formula>
    </cfRule>
    <cfRule type="expression" priority="3" dxfId="2" stopIfTrue="1">
      <formula>E8="إ"</formula>
    </cfRule>
    <cfRule type="expression" priority="4" dxfId="3" stopIfTrue="1">
      <formula>E8="م"</formula>
    </cfRule>
    <cfRule type="expression" priority="5" dxfId="4" stopIfTrue="1">
      <formula>E8="خ"</formula>
    </cfRule>
    <cfRule type="expression" priority="6" dxfId="5" stopIfTrue="1">
      <formula>E8="د"</formula>
    </cfRule>
  </conditionalFormatting>
  <dataValidations count="1">
    <dataValidation sqref="E8:AI66" showDropDown="0" showInputMessage="1" showErrorMessage="1" allowBlank="1" errorTitle="رمز غير معروف" error="استخدم: P حاضر، غ غياب، إ إجازة، م مرضية، خ نصف يوم، د دبل شيفت" promptTitle="رمز الحضور" prompt="P / غ / إ / م / خ / د — أو اتركها فارغة للراحة" type="list">
      <formula1>"P,غ,إ,م,خ,د"</formula1>
    </dataValidation>
  </dataValidations>
  <printOptions horizontalCentered="1"/>
  <pageMargins left="0.75" right="0.75" top="1" bottom="1" header="0.5" footer="0.5"/>
  <pageSetup orientation="landscape" paperSize="8" fitToHeight="0" fitToWidth="1"/>
</worksheet>
</file>

<file path=xl/worksheets/sheet14.xml><?xml version="1.0" encoding="utf-8"?>
<worksheet xmlns="http://schemas.openxmlformats.org/spreadsheetml/2006/main">
  <sheetPr>
    <tabColor rgb="000F7B6C"/>
    <outlinePr summaryBelow="1" summaryRight="1"/>
    <pageSetUpPr fitToPage="1"/>
  </sheetPr>
  <dimension ref="A1:P132"/>
  <sheetViews>
    <sheetView showGridLines="0" rightToLeft="1" zoomScale="90" workbookViewId="0">
      <pane xSplit="3" ySplit="5" topLeftCell="D6" activePane="bottomRight" state="frozen"/>
      <selection pane="topRight"/>
      <selection pane="bottomLeft"/>
      <selection pane="bottomRight" activeCell="A1" sqref="A1"/>
    </sheetView>
  </sheetViews>
  <sheetFormatPr baseColWidth="8" defaultRowHeight="15"/>
  <cols>
    <col width="4.5" customWidth="1" min="1" max="1"/>
    <col width="8" customWidth="1" min="2" max="2"/>
    <col width="30"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3" customWidth="1" min="16" max="16"/>
  </cols>
  <sheetData>
    <row r="1" ht="40" customHeight="1">
      <c r="A1" s="21" t="inlineStr">
        <is>
          <t>الملخص السنوي 2026 — أيام الحضور وصافي الراتب لكل موظف في الشهور الاثني عشر</t>
        </is>
      </c>
    </row>
    <row r="2" ht="22" customHeight="1">
      <c r="A2" s="22" t="inlineStr">
        <is>
          <t>كل الأرقام هنا مرتبطة تلقائيًا بشهور السنة — لا تُدخل شيئًا في هذا الشيت</t>
        </is>
      </c>
    </row>
    <row r="4" ht="24" customHeight="1">
      <c r="A4" s="64" t="inlineStr">
        <is>
          <t>أ) أيام الحضور الفعلية لكل شهر (عمود «أيام الحضور» في كل شيت شهري)</t>
        </is>
      </c>
    </row>
    <row r="5" ht="30" customHeight="1">
      <c r="A5" s="8" t="inlineStr">
        <is>
          <t>م</t>
        </is>
      </c>
      <c r="B5" s="8" t="inlineStr">
        <is>
          <t>الكود</t>
        </is>
      </c>
      <c r="C5" s="8" t="inlineStr">
        <is>
          <t>اسم الموظف</t>
        </is>
      </c>
      <c r="D5" s="8" t="inlineStr">
        <is>
          <t>يناير</t>
        </is>
      </c>
      <c r="E5" s="8" t="inlineStr">
        <is>
          <t>فبراير</t>
        </is>
      </c>
      <c r="F5" s="8" t="inlineStr">
        <is>
          <t>مارس</t>
        </is>
      </c>
      <c r="G5" s="8" t="inlineStr">
        <is>
          <t>أبريل</t>
        </is>
      </c>
      <c r="H5" s="8" t="inlineStr">
        <is>
          <t>مايو</t>
        </is>
      </c>
      <c r="I5" s="8" t="inlineStr">
        <is>
          <t>يونيو</t>
        </is>
      </c>
      <c r="J5" s="8" t="inlineStr">
        <is>
          <t>يوليو</t>
        </is>
      </c>
      <c r="K5" s="8" t="inlineStr">
        <is>
          <t>أغسطس</t>
        </is>
      </c>
      <c r="L5" s="8" t="inlineStr">
        <is>
          <t>سبتمبر</t>
        </is>
      </c>
      <c r="M5" s="8" t="inlineStr">
        <is>
          <t>أكتوبر</t>
        </is>
      </c>
      <c r="N5" s="8" t="inlineStr">
        <is>
          <t>نوفمبر</t>
        </is>
      </c>
      <c r="O5" s="8" t="inlineStr">
        <is>
          <t>ديسمبر</t>
        </is>
      </c>
      <c r="P5" s="8" t="inlineStr">
        <is>
          <t>إجمالي السنة</t>
        </is>
      </c>
    </row>
    <row r="6" ht="19" customHeight="1">
      <c r="A6" s="65" t="n">
        <v>1</v>
      </c>
      <c r="B6" s="66" t="n">
        <v>1</v>
      </c>
      <c r="C6" s="67">
        <f>IFERROR(VLOOKUP($B6,'بيانات الموظفين'!$B$7:$K$65,2,FALSE),"—")</f>
        <v/>
      </c>
      <c r="D6" s="68">
        <f>IFERROR(INDEX('01-يناير'!$AQ$8:$AQ$66,MATCH($B6,'01-يناير'!$B$8:$B$66,0)),0)</f>
        <v/>
      </c>
      <c r="E6" s="68">
        <f>IFERROR(INDEX('02-فبراير'!$AQ$8:$AQ$66,MATCH($B6,'02-فبراير'!$B$8:$B$66,0)),0)</f>
        <v/>
      </c>
      <c r="F6" s="68">
        <f>IFERROR(INDEX('03-مارس'!$AQ$8:$AQ$66,MATCH($B6,'03-مارس'!$B$8:$B$66,0)),0)</f>
        <v/>
      </c>
      <c r="G6" s="68">
        <f>IFERROR(INDEX('04-أبريل'!$AQ$8:$AQ$66,MATCH($B6,'04-أبريل'!$B$8:$B$66,0)),0)</f>
        <v/>
      </c>
      <c r="H6" s="68">
        <f>IFERROR(INDEX('05-مايو'!$AQ$8:$AQ$66,MATCH($B6,'05-مايو'!$B$8:$B$66,0)),0)</f>
        <v/>
      </c>
      <c r="I6" s="68">
        <f>IFERROR(INDEX('06-يونيو'!$AQ$8:$AQ$66,MATCH($B6,'06-يونيو'!$B$8:$B$66,0)),0)</f>
        <v/>
      </c>
      <c r="J6" s="68">
        <f>IFERROR(INDEX('07-يوليو'!$AQ$8:$AQ$66,MATCH($B6,'07-يوليو'!$B$8:$B$66,0)),0)</f>
        <v/>
      </c>
      <c r="K6" s="68">
        <f>IFERROR(INDEX('08-أغسطس'!$AQ$8:$AQ$66,MATCH($B6,'08-أغسطس'!$B$8:$B$66,0)),0)</f>
        <v/>
      </c>
      <c r="L6" s="68">
        <f>IFERROR(INDEX('09-سبتمبر'!$AQ$8:$AQ$66,MATCH($B6,'09-سبتمبر'!$B$8:$B$66,0)),0)</f>
        <v/>
      </c>
      <c r="M6" s="68">
        <f>IFERROR(INDEX('10-أكتوبر'!$AQ$8:$AQ$66,MATCH($B6,'10-أكتوبر'!$B$8:$B$66,0)),0)</f>
        <v/>
      </c>
      <c r="N6" s="68">
        <f>IFERROR(INDEX('11-نوفمبر'!$AQ$8:$AQ$66,MATCH($B6,'11-نوفمبر'!$B$8:$B$66,0)),0)</f>
        <v/>
      </c>
      <c r="O6" s="68">
        <f>IFERROR(INDEX('12-ديسمبر'!$AQ$8:$AQ$66,MATCH($B6,'12-ديسمبر'!$B$8:$B$66,0)),0)</f>
        <v/>
      </c>
      <c r="P6" s="69">
        <f>SUM(D6:O6)</f>
        <v/>
      </c>
    </row>
    <row r="7" ht="19" customHeight="1">
      <c r="A7" s="70" t="n">
        <v>2</v>
      </c>
      <c r="B7" s="71" t="n">
        <v>2</v>
      </c>
      <c r="C7" s="72">
        <f>IFERROR(VLOOKUP($B7,'بيانات الموظفين'!$B$7:$K$65,2,FALSE),"—")</f>
        <v/>
      </c>
      <c r="D7" s="73">
        <f>IFERROR(INDEX('01-يناير'!$AQ$8:$AQ$66,MATCH($B7,'01-يناير'!$B$8:$B$66,0)),0)</f>
        <v/>
      </c>
      <c r="E7" s="73">
        <f>IFERROR(INDEX('02-فبراير'!$AQ$8:$AQ$66,MATCH($B7,'02-فبراير'!$B$8:$B$66,0)),0)</f>
        <v/>
      </c>
      <c r="F7" s="73">
        <f>IFERROR(INDEX('03-مارس'!$AQ$8:$AQ$66,MATCH($B7,'03-مارس'!$B$8:$B$66,0)),0)</f>
        <v/>
      </c>
      <c r="G7" s="73">
        <f>IFERROR(INDEX('04-أبريل'!$AQ$8:$AQ$66,MATCH($B7,'04-أبريل'!$B$8:$B$66,0)),0)</f>
        <v/>
      </c>
      <c r="H7" s="73">
        <f>IFERROR(INDEX('05-مايو'!$AQ$8:$AQ$66,MATCH($B7,'05-مايو'!$B$8:$B$66,0)),0)</f>
        <v/>
      </c>
      <c r="I7" s="73">
        <f>IFERROR(INDEX('06-يونيو'!$AQ$8:$AQ$66,MATCH($B7,'06-يونيو'!$B$8:$B$66,0)),0)</f>
        <v/>
      </c>
      <c r="J7" s="73">
        <f>IFERROR(INDEX('07-يوليو'!$AQ$8:$AQ$66,MATCH($B7,'07-يوليو'!$B$8:$B$66,0)),0)</f>
        <v/>
      </c>
      <c r="K7" s="73">
        <f>IFERROR(INDEX('08-أغسطس'!$AQ$8:$AQ$66,MATCH($B7,'08-أغسطس'!$B$8:$B$66,0)),0)</f>
        <v/>
      </c>
      <c r="L7" s="73">
        <f>IFERROR(INDEX('09-سبتمبر'!$AQ$8:$AQ$66,MATCH($B7,'09-سبتمبر'!$B$8:$B$66,0)),0)</f>
        <v/>
      </c>
      <c r="M7" s="73">
        <f>IFERROR(INDEX('10-أكتوبر'!$AQ$8:$AQ$66,MATCH($B7,'10-أكتوبر'!$B$8:$B$66,0)),0)</f>
        <v/>
      </c>
      <c r="N7" s="73">
        <f>IFERROR(INDEX('11-نوفمبر'!$AQ$8:$AQ$66,MATCH($B7,'11-نوفمبر'!$B$8:$B$66,0)),0)</f>
        <v/>
      </c>
      <c r="O7" s="73">
        <f>IFERROR(INDEX('12-ديسمبر'!$AQ$8:$AQ$66,MATCH($B7,'12-ديسمبر'!$B$8:$B$66,0)),0)</f>
        <v/>
      </c>
      <c r="P7" s="69">
        <f>SUM(D7:O7)</f>
        <v/>
      </c>
    </row>
    <row r="8" ht="19" customHeight="1">
      <c r="A8" s="65" t="n">
        <v>3</v>
      </c>
      <c r="B8" s="66" t="n">
        <v>3</v>
      </c>
      <c r="C8" s="67">
        <f>IFERROR(VLOOKUP($B8,'بيانات الموظفين'!$B$7:$K$65,2,FALSE),"—")</f>
        <v/>
      </c>
      <c r="D8" s="68">
        <f>IFERROR(INDEX('01-يناير'!$AQ$8:$AQ$66,MATCH($B8,'01-يناير'!$B$8:$B$66,0)),0)</f>
        <v/>
      </c>
      <c r="E8" s="68">
        <f>IFERROR(INDEX('02-فبراير'!$AQ$8:$AQ$66,MATCH($B8,'02-فبراير'!$B$8:$B$66,0)),0)</f>
        <v/>
      </c>
      <c r="F8" s="68">
        <f>IFERROR(INDEX('03-مارس'!$AQ$8:$AQ$66,MATCH($B8,'03-مارس'!$B$8:$B$66,0)),0)</f>
        <v/>
      </c>
      <c r="G8" s="68">
        <f>IFERROR(INDEX('04-أبريل'!$AQ$8:$AQ$66,MATCH($B8,'04-أبريل'!$B$8:$B$66,0)),0)</f>
        <v/>
      </c>
      <c r="H8" s="68">
        <f>IFERROR(INDEX('05-مايو'!$AQ$8:$AQ$66,MATCH($B8,'05-مايو'!$B$8:$B$66,0)),0)</f>
        <v/>
      </c>
      <c r="I8" s="68">
        <f>IFERROR(INDEX('06-يونيو'!$AQ$8:$AQ$66,MATCH($B8,'06-يونيو'!$B$8:$B$66,0)),0)</f>
        <v/>
      </c>
      <c r="J8" s="68">
        <f>IFERROR(INDEX('07-يوليو'!$AQ$8:$AQ$66,MATCH($B8,'07-يوليو'!$B$8:$B$66,0)),0)</f>
        <v/>
      </c>
      <c r="K8" s="68">
        <f>IFERROR(INDEX('08-أغسطس'!$AQ$8:$AQ$66,MATCH($B8,'08-أغسطس'!$B$8:$B$66,0)),0)</f>
        <v/>
      </c>
      <c r="L8" s="68">
        <f>IFERROR(INDEX('09-سبتمبر'!$AQ$8:$AQ$66,MATCH($B8,'09-سبتمبر'!$B$8:$B$66,0)),0)</f>
        <v/>
      </c>
      <c r="M8" s="68">
        <f>IFERROR(INDEX('10-أكتوبر'!$AQ$8:$AQ$66,MATCH($B8,'10-أكتوبر'!$B$8:$B$66,0)),0)</f>
        <v/>
      </c>
      <c r="N8" s="68">
        <f>IFERROR(INDEX('11-نوفمبر'!$AQ$8:$AQ$66,MATCH($B8,'11-نوفمبر'!$B$8:$B$66,0)),0)</f>
        <v/>
      </c>
      <c r="O8" s="68">
        <f>IFERROR(INDEX('12-ديسمبر'!$AQ$8:$AQ$66,MATCH($B8,'12-ديسمبر'!$B$8:$B$66,0)),0)</f>
        <v/>
      </c>
      <c r="P8" s="69">
        <f>SUM(D8:O8)</f>
        <v/>
      </c>
    </row>
    <row r="9" ht="19" customHeight="1">
      <c r="A9" s="70" t="n">
        <v>4</v>
      </c>
      <c r="B9" s="71" t="n">
        <v>4</v>
      </c>
      <c r="C9" s="72">
        <f>IFERROR(VLOOKUP($B9,'بيانات الموظفين'!$B$7:$K$65,2,FALSE),"—")</f>
        <v/>
      </c>
      <c r="D9" s="73">
        <f>IFERROR(INDEX('01-يناير'!$AQ$8:$AQ$66,MATCH($B9,'01-يناير'!$B$8:$B$66,0)),0)</f>
        <v/>
      </c>
      <c r="E9" s="73">
        <f>IFERROR(INDEX('02-فبراير'!$AQ$8:$AQ$66,MATCH($B9,'02-فبراير'!$B$8:$B$66,0)),0)</f>
        <v/>
      </c>
      <c r="F9" s="73">
        <f>IFERROR(INDEX('03-مارس'!$AQ$8:$AQ$66,MATCH($B9,'03-مارس'!$B$8:$B$66,0)),0)</f>
        <v/>
      </c>
      <c r="G9" s="73">
        <f>IFERROR(INDEX('04-أبريل'!$AQ$8:$AQ$66,MATCH($B9,'04-أبريل'!$B$8:$B$66,0)),0)</f>
        <v/>
      </c>
      <c r="H9" s="73">
        <f>IFERROR(INDEX('05-مايو'!$AQ$8:$AQ$66,MATCH($B9,'05-مايو'!$B$8:$B$66,0)),0)</f>
        <v/>
      </c>
      <c r="I9" s="73">
        <f>IFERROR(INDEX('06-يونيو'!$AQ$8:$AQ$66,MATCH($B9,'06-يونيو'!$B$8:$B$66,0)),0)</f>
        <v/>
      </c>
      <c r="J9" s="73">
        <f>IFERROR(INDEX('07-يوليو'!$AQ$8:$AQ$66,MATCH($B9,'07-يوليو'!$B$8:$B$66,0)),0)</f>
        <v/>
      </c>
      <c r="K9" s="73">
        <f>IFERROR(INDEX('08-أغسطس'!$AQ$8:$AQ$66,MATCH($B9,'08-أغسطس'!$B$8:$B$66,0)),0)</f>
        <v/>
      </c>
      <c r="L9" s="73">
        <f>IFERROR(INDEX('09-سبتمبر'!$AQ$8:$AQ$66,MATCH($B9,'09-سبتمبر'!$B$8:$B$66,0)),0)</f>
        <v/>
      </c>
      <c r="M9" s="73">
        <f>IFERROR(INDEX('10-أكتوبر'!$AQ$8:$AQ$66,MATCH($B9,'10-أكتوبر'!$B$8:$B$66,0)),0)</f>
        <v/>
      </c>
      <c r="N9" s="73">
        <f>IFERROR(INDEX('11-نوفمبر'!$AQ$8:$AQ$66,MATCH($B9,'11-نوفمبر'!$B$8:$B$66,0)),0)</f>
        <v/>
      </c>
      <c r="O9" s="73">
        <f>IFERROR(INDEX('12-ديسمبر'!$AQ$8:$AQ$66,MATCH($B9,'12-ديسمبر'!$B$8:$B$66,0)),0)</f>
        <v/>
      </c>
      <c r="P9" s="69">
        <f>SUM(D9:O9)</f>
        <v/>
      </c>
    </row>
    <row r="10" ht="19" customHeight="1">
      <c r="A10" s="65" t="n">
        <v>5</v>
      </c>
      <c r="B10" s="66" t="n">
        <v>5</v>
      </c>
      <c r="C10" s="67">
        <f>IFERROR(VLOOKUP($B10,'بيانات الموظفين'!$B$7:$K$65,2,FALSE),"—")</f>
        <v/>
      </c>
      <c r="D10" s="68">
        <f>IFERROR(INDEX('01-يناير'!$AQ$8:$AQ$66,MATCH($B10,'01-يناير'!$B$8:$B$66,0)),0)</f>
        <v/>
      </c>
      <c r="E10" s="68">
        <f>IFERROR(INDEX('02-فبراير'!$AQ$8:$AQ$66,MATCH($B10,'02-فبراير'!$B$8:$B$66,0)),0)</f>
        <v/>
      </c>
      <c r="F10" s="68">
        <f>IFERROR(INDEX('03-مارس'!$AQ$8:$AQ$66,MATCH($B10,'03-مارس'!$B$8:$B$66,0)),0)</f>
        <v/>
      </c>
      <c r="G10" s="68">
        <f>IFERROR(INDEX('04-أبريل'!$AQ$8:$AQ$66,MATCH($B10,'04-أبريل'!$B$8:$B$66,0)),0)</f>
        <v/>
      </c>
      <c r="H10" s="68">
        <f>IFERROR(INDEX('05-مايو'!$AQ$8:$AQ$66,MATCH($B10,'05-مايو'!$B$8:$B$66,0)),0)</f>
        <v/>
      </c>
      <c r="I10" s="68">
        <f>IFERROR(INDEX('06-يونيو'!$AQ$8:$AQ$66,MATCH($B10,'06-يونيو'!$B$8:$B$66,0)),0)</f>
        <v/>
      </c>
      <c r="J10" s="68">
        <f>IFERROR(INDEX('07-يوليو'!$AQ$8:$AQ$66,MATCH($B10,'07-يوليو'!$B$8:$B$66,0)),0)</f>
        <v/>
      </c>
      <c r="K10" s="68">
        <f>IFERROR(INDEX('08-أغسطس'!$AQ$8:$AQ$66,MATCH($B10,'08-أغسطس'!$B$8:$B$66,0)),0)</f>
        <v/>
      </c>
      <c r="L10" s="68">
        <f>IFERROR(INDEX('09-سبتمبر'!$AQ$8:$AQ$66,MATCH($B10,'09-سبتمبر'!$B$8:$B$66,0)),0)</f>
        <v/>
      </c>
      <c r="M10" s="68">
        <f>IFERROR(INDEX('10-أكتوبر'!$AQ$8:$AQ$66,MATCH($B10,'10-أكتوبر'!$B$8:$B$66,0)),0)</f>
        <v/>
      </c>
      <c r="N10" s="68">
        <f>IFERROR(INDEX('11-نوفمبر'!$AQ$8:$AQ$66,MATCH($B10,'11-نوفمبر'!$B$8:$B$66,0)),0)</f>
        <v/>
      </c>
      <c r="O10" s="68">
        <f>IFERROR(INDEX('12-ديسمبر'!$AQ$8:$AQ$66,MATCH($B10,'12-ديسمبر'!$B$8:$B$66,0)),0)</f>
        <v/>
      </c>
      <c r="P10" s="69">
        <f>SUM(D10:O10)</f>
        <v/>
      </c>
    </row>
    <row r="11" ht="19" customHeight="1">
      <c r="A11" s="70" t="n">
        <v>6</v>
      </c>
      <c r="B11" s="71" t="n">
        <v>6</v>
      </c>
      <c r="C11" s="72">
        <f>IFERROR(VLOOKUP($B11,'بيانات الموظفين'!$B$7:$K$65,2,FALSE),"—")</f>
        <v/>
      </c>
      <c r="D11" s="73">
        <f>IFERROR(INDEX('01-يناير'!$AQ$8:$AQ$66,MATCH($B11,'01-يناير'!$B$8:$B$66,0)),0)</f>
        <v/>
      </c>
      <c r="E11" s="73">
        <f>IFERROR(INDEX('02-فبراير'!$AQ$8:$AQ$66,MATCH($B11,'02-فبراير'!$B$8:$B$66,0)),0)</f>
        <v/>
      </c>
      <c r="F11" s="73">
        <f>IFERROR(INDEX('03-مارس'!$AQ$8:$AQ$66,MATCH($B11,'03-مارس'!$B$8:$B$66,0)),0)</f>
        <v/>
      </c>
      <c r="G11" s="73">
        <f>IFERROR(INDEX('04-أبريل'!$AQ$8:$AQ$66,MATCH($B11,'04-أبريل'!$B$8:$B$66,0)),0)</f>
        <v/>
      </c>
      <c r="H11" s="73">
        <f>IFERROR(INDEX('05-مايو'!$AQ$8:$AQ$66,MATCH($B11,'05-مايو'!$B$8:$B$66,0)),0)</f>
        <v/>
      </c>
      <c r="I11" s="73">
        <f>IFERROR(INDEX('06-يونيو'!$AQ$8:$AQ$66,MATCH($B11,'06-يونيو'!$B$8:$B$66,0)),0)</f>
        <v/>
      </c>
      <c r="J11" s="73">
        <f>IFERROR(INDEX('07-يوليو'!$AQ$8:$AQ$66,MATCH($B11,'07-يوليو'!$B$8:$B$66,0)),0)</f>
        <v/>
      </c>
      <c r="K11" s="73">
        <f>IFERROR(INDEX('08-أغسطس'!$AQ$8:$AQ$66,MATCH($B11,'08-أغسطس'!$B$8:$B$66,0)),0)</f>
        <v/>
      </c>
      <c r="L11" s="73">
        <f>IFERROR(INDEX('09-سبتمبر'!$AQ$8:$AQ$66,MATCH($B11,'09-سبتمبر'!$B$8:$B$66,0)),0)</f>
        <v/>
      </c>
      <c r="M11" s="73">
        <f>IFERROR(INDEX('10-أكتوبر'!$AQ$8:$AQ$66,MATCH($B11,'10-أكتوبر'!$B$8:$B$66,0)),0)</f>
        <v/>
      </c>
      <c r="N11" s="73">
        <f>IFERROR(INDEX('11-نوفمبر'!$AQ$8:$AQ$66,MATCH($B11,'11-نوفمبر'!$B$8:$B$66,0)),0)</f>
        <v/>
      </c>
      <c r="O11" s="73">
        <f>IFERROR(INDEX('12-ديسمبر'!$AQ$8:$AQ$66,MATCH($B11,'12-ديسمبر'!$B$8:$B$66,0)),0)</f>
        <v/>
      </c>
      <c r="P11" s="69">
        <f>SUM(D11:O11)</f>
        <v/>
      </c>
    </row>
    <row r="12" ht="19" customHeight="1">
      <c r="A12" s="65" t="n">
        <v>7</v>
      </c>
      <c r="B12" s="66" t="n">
        <v>7</v>
      </c>
      <c r="C12" s="67">
        <f>IFERROR(VLOOKUP($B12,'بيانات الموظفين'!$B$7:$K$65,2,FALSE),"—")</f>
        <v/>
      </c>
      <c r="D12" s="68">
        <f>IFERROR(INDEX('01-يناير'!$AQ$8:$AQ$66,MATCH($B12,'01-يناير'!$B$8:$B$66,0)),0)</f>
        <v/>
      </c>
      <c r="E12" s="68">
        <f>IFERROR(INDEX('02-فبراير'!$AQ$8:$AQ$66,MATCH($B12,'02-فبراير'!$B$8:$B$66,0)),0)</f>
        <v/>
      </c>
      <c r="F12" s="68">
        <f>IFERROR(INDEX('03-مارس'!$AQ$8:$AQ$66,MATCH($B12,'03-مارس'!$B$8:$B$66,0)),0)</f>
        <v/>
      </c>
      <c r="G12" s="68">
        <f>IFERROR(INDEX('04-أبريل'!$AQ$8:$AQ$66,MATCH($B12,'04-أبريل'!$B$8:$B$66,0)),0)</f>
        <v/>
      </c>
      <c r="H12" s="68">
        <f>IFERROR(INDEX('05-مايو'!$AQ$8:$AQ$66,MATCH($B12,'05-مايو'!$B$8:$B$66,0)),0)</f>
        <v/>
      </c>
      <c r="I12" s="68">
        <f>IFERROR(INDEX('06-يونيو'!$AQ$8:$AQ$66,MATCH($B12,'06-يونيو'!$B$8:$B$66,0)),0)</f>
        <v/>
      </c>
      <c r="J12" s="68">
        <f>IFERROR(INDEX('07-يوليو'!$AQ$8:$AQ$66,MATCH($B12,'07-يوليو'!$B$8:$B$66,0)),0)</f>
        <v/>
      </c>
      <c r="K12" s="68">
        <f>IFERROR(INDEX('08-أغسطس'!$AQ$8:$AQ$66,MATCH($B12,'08-أغسطس'!$B$8:$B$66,0)),0)</f>
        <v/>
      </c>
      <c r="L12" s="68">
        <f>IFERROR(INDEX('09-سبتمبر'!$AQ$8:$AQ$66,MATCH($B12,'09-سبتمبر'!$B$8:$B$66,0)),0)</f>
        <v/>
      </c>
      <c r="M12" s="68">
        <f>IFERROR(INDEX('10-أكتوبر'!$AQ$8:$AQ$66,MATCH($B12,'10-أكتوبر'!$B$8:$B$66,0)),0)</f>
        <v/>
      </c>
      <c r="N12" s="68">
        <f>IFERROR(INDEX('11-نوفمبر'!$AQ$8:$AQ$66,MATCH($B12,'11-نوفمبر'!$B$8:$B$66,0)),0)</f>
        <v/>
      </c>
      <c r="O12" s="68">
        <f>IFERROR(INDEX('12-ديسمبر'!$AQ$8:$AQ$66,MATCH($B12,'12-ديسمبر'!$B$8:$B$66,0)),0)</f>
        <v/>
      </c>
      <c r="P12" s="69">
        <f>SUM(D12:O12)</f>
        <v/>
      </c>
    </row>
    <row r="13" ht="19" customHeight="1">
      <c r="A13" s="70" t="n">
        <v>8</v>
      </c>
      <c r="B13" s="71" t="n">
        <v>8</v>
      </c>
      <c r="C13" s="72">
        <f>IFERROR(VLOOKUP($B13,'بيانات الموظفين'!$B$7:$K$65,2,FALSE),"—")</f>
        <v/>
      </c>
      <c r="D13" s="73">
        <f>IFERROR(INDEX('01-يناير'!$AQ$8:$AQ$66,MATCH($B13,'01-يناير'!$B$8:$B$66,0)),0)</f>
        <v/>
      </c>
      <c r="E13" s="73">
        <f>IFERROR(INDEX('02-فبراير'!$AQ$8:$AQ$66,MATCH($B13,'02-فبراير'!$B$8:$B$66,0)),0)</f>
        <v/>
      </c>
      <c r="F13" s="73">
        <f>IFERROR(INDEX('03-مارس'!$AQ$8:$AQ$66,MATCH($B13,'03-مارس'!$B$8:$B$66,0)),0)</f>
        <v/>
      </c>
      <c r="G13" s="73">
        <f>IFERROR(INDEX('04-أبريل'!$AQ$8:$AQ$66,MATCH($B13,'04-أبريل'!$B$8:$B$66,0)),0)</f>
        <v/>
      </c>
      <c r="H13" s="73">
        <f>IFERROR(INDEX('05-مايو'!$AQ$8:$AQ$66,MATCH($B13,'05-مايو'!$B$8:$B$66,0)),0)</f>
        <v/>
      </c>
      <c r="I13" s="73">
        <f>IFERROR(INDEX('06-يونيو'!$AQ$8:$AQ$66,MATCH($B13,'06-يونيو'!$B$8:$B$66,0)),0)</f>
        <v/>
      </c>
      <c r="J13" s="73">
        <f>IFERROR(INDEX('07-يوليو'!$AQ$8:$AQ$66,MATCH($B13,'07-يوليو'!$B$8:$B$66,0)),0)</f>
        <v/>
      </c>
      <c r="K13" s="73">
        <f>IFERROR(INDEX('08-أغسطس'!$AQ$8:$AQ$66,MATCH($B13,'08-أغسطس'!$B$8:$B$66,0)),0)</f>
        <v/>
      </c>
      <c r="L13" s="73">
        <f>IFERROR(INDEX('09-سبتمبر'!$AQ$8:$AQ$66,MATCH($B13,'09-سبتمبر'!$B$8:$B$66,0)),0)</f>
        <v/>
      </c>
      <c r="M13" s="73">
        <f>IFERROR(INDEX('10-أكتوبر'!$AQ$8:$AQ$66,MATCH($B13,'10-أكتوبر'!$B$8:$B$66,0)),0)</f>
        <v/>
      </c>
      <c r="N13" s="73">
        <f>IFERROR(INDEX('11-نوفمبر'!$AQ$8:$AQ$66,MATCH($B13,'11-نوفمبر'!$B$8:$B$66,0)),0)</f>
        <v/>
      </c>
      <c r="O13" s="73">
        <f>IFERROR(INDEX('12-ديسمبر'!$AQ$8:$AQ$66,MATCH($B13,'12-ديسمبر'!$B$8:$B$66,0)),0)</f>
        <v/>
      </c>
      <c r="P13" s="69">
        <f>SUM(D13:O13)</f>
        <v/>
      </c>
    </row>
    <row r="14" ht="19" customHeight="1">
      <c r="A14" s="65" t="n">
        <v>9</v>
      </c>
      <c r="B14" s="66" t="n">
        <v>9</v>
      </c>
      <c r="C14" s="67">
        <f>IFERROR(VLOOKUP($B14,'بيانات الموظفين'!$B$7:$K$65,2,FALSE),"—")</f>
        <v/>
      </c>
      <c r="D14" s="68">
        <f>IFERROR(INDEX('01-يناير'!$AQ$8:$AQ$66,MATCH($B14,'01-يناير'!$B$8:$B$66,0)),0)</f>
        <v/>
      </c>
      <c r="E14" s="68">
        <f>IFERROR(INDEX('02-فبراير'!$AQ$8:$AQ$66,MATCH($B14,'02-فبراير'!$B$8:$B$66,0)),0)</f>
        <v/>
      </c>
      <c r="F14" s="68">
        <f>IFERROR(INDEX('03-مارس'!$AQ$8:$AQ$66,MATCH($B14,'03-مارس'!$B$8:$B$66,0)),0)</f>
        <v/>
      </c>
      <c r="G14" s="68">
        <f>IFERROR(INDEX('04-أبريل'!$AQ$8:$AQ$66,MATCH($B14,'04-أبريل'!$B$8:$B$66,0)),0)</f>
        <v/>
      </c>
      <c r="H14" s="68">
        <f>IFERROR(INDEX('05-مايو'!$AQ$8:$AQ$66,MATCH($B14,'05-مايو'!$B$8:$B$66,0)),0)</f>
        <v/>
      </c>
      <c r="I14" s="68">
        <f>IFERROR(INDEX('06-يونيو'!$AQ$8:$AQ$66,MATCH($B14,'06-يونيو'!$B$8:$B$66,0)),0)</f>
        <v/>
      </c>
      <c r="J14" s="68">
        <f>IFERROR(INDEX('07-يوليو'!$AQ$8:$AQ$66,MATCH($B14,'07-يوليو'!$B$8:$B$66,0)),0)</f>
        <v/>
      </c>
      <c r="K14" s="68">
        <f>IFERROR(INDEX('08-أغسطس'!$AQ$8:$AQ$66,MATCH($B14,'08-أغسطس'!$B$8:$B$66,0)),0)</f>
        <v/>
      </c>
      <c r="L14" s="68">
        <f>IFERROR(INDEX('09-سبتمبر'!$AQ$8:$AQ$66,MATCH($B14,'09-سبتمبر'!$B$8:$B$66,0)),0)</f>
        <v/>
      </c>
      <c r="M14" s="68">
        <f>IFERROR(INDEX('10-أكتوبر'!$AQ$8:$AQ$66,MATCH($B14,'10-أكتوبر'!$B$8:$B$66,0)),0)</f>
        <v/>
      </c>
      <c r="N14" s="68">
        <f>IFERROR(INDEX('11-نوفمبر'!$AQ$8:$AQ$66,MATCH($B14,'11-نوفمبر'!$B$8:$B$66,0)),0)</f>
        <v/>
      </c>
      <c r="O14" s="68">
        <f>IFERROR(INDEX('12-ديسمبر'!$AQ$8:$AQ$66,MATCH($B14,'12-ديسمبر'!$B$8:$B$66,0)),0)</f>
        <v/>
      </c>
      <c r="P14" s="69">
        <f>SUM(D14:O14)</f>
        <v/>
      </c>
    </row>
    <row r="15" ht="19" customHeight="1">
      <c r="A15" s="70" t="n">
        <v>10</v>
      </c>
      <c r="B15" s="71" t="n">
        <v>10</v>
      </c>
      <c r="C15" s="72">
        <f>IFERROR(VLOOKUP($B15,'بيانات الموظفين'!$B$7:$K$65,2,FALSE),"—")</f>
        <v/>
      </c>
      <c r="D15" s="73">
        <f>IFERROR(INDEX('01-يناير'!$AQ$8:$AQ$66,MATCH($B15,'01-يناير'!$B$8:$B$66,0)),0)</f>
        <v/>
      </c>
      <c r="E15" s="73">
        <f>IFERROR(INDEX('02-فبراير'!$AQ$8:$AQ$66,MATCH($B15,'02-فبراير'!$B$8:$B$66,0)),0)</f>
        <v/>
      </c>
      <c r="F15" s="73">
        <f>IFERROR(INDEX('03-مارس'!$AQ$8:$AQ$66,MATCH($B15,'03-مارس'!$B$8:$B$66,0)),0)</f>
        <v/>
      </c>
      <c r="G15" s="73">
        <f>IFERROR(INDEX('04-أبريل'!$AQ$8:$AQ$66,MATCH($B15,'04-أبريل'!$B$8:$B$66,0)),0)</f>
        <v/>
      </c>
      <c r="H15" s="73">
        <f>IFERROR(INDEX('05-مايو'!$AQ$8:$AQ$66,MATCH($B15,'05-مايو'!$B$8:$B$66,0)),0)</f>
        <v/>
      </c>
      <c r="I15" s="73">
        <f>IFERROR(INDEX('06-يونيو'!$AQ$8:$AQ$66,MATCH($B15,'06-يونيو'!$B$8:$B$66,0)),0)</f>
        <v/>
      </c>
      <c r="J15" s="73">
        <f>IFERROR(INDEX('07-يوليو'!$AQ$8:$AQ$66,MATCH($B15,'07-يوليو'!$B$8:$B$66,0)),0)</f>
        <v/>
      </c>
      <c r="K15" s="73">
        <f>IFERROR(INDEX('08-أغسطس'!$AQ$8:$AQ$66,MATCH($B15,'08-أغسطس'!$B$8:$B$66,0)),0)</f>
        <v/>
      </c>
      <c r="L15" s="73">
        <f>IFERROR(INDEX('09-سبتمبر'!$AQ$8:$AQ$66,MATCH($B15,'09-سبتمبر'!$B$8:$B$66,0)),0)</f>
        <v/>
      </c>
      <c r="M15" s="73">
        <f>IFERROR(INDEX('10-أكتوبر'!$AQ$8:$AQ$66,MATCH($B15,'10-أكتوبر'!$B$8:$B$66,0)),0)</f>
        <v/>
      </c>
      <c r="N15" s="73">
        <f>IFERROR(INDEX('11-نوفمبر'!$AQ$8:$AQ$66,MATCH($B15,'11-نوفمبر'!$B$8:$B$66,0)),0)</f>
        <v/>
      </c>
      <c r="O15" s="73">
        <f>IFERROR(INDEX('12-ديسمبر'!$AQ$8:$AQ$66,MATCH($B15,'12-ديسمبر'!$B$8:$B$66,0)),0)</f>
        <v/>
      </c>
      <c r="P15" s="69">
        <f>SUM(D15:O15)</f>
        <v/>
      </c>
    </row>
    <row r="16" ht="19" customHeight="1">
      <c r="A16" s="65" t="n">
        <v>11</v>
      </c>
      <c r="B16" s="66" t="n">
        <v>11</v>
      </c>
      <c r="C16" s="67">
        <f>IFERROR(VLOOKUP($B16,'بيانات الموظفين'!$B$7:$K$65,2,FALSE),"—")</f>
        <v/>
      </c>
      <c r="D16" s="68">
        <f>IFERROR(INDEX('01-يناير'!$AQ$8:$AQ$66,MATCH($B16,'01-يناير'!$B$8:$B$66,0)),0)</f>
        <v/>
      </c>
      <c r="E16" s="68">
        <f>IFERROR(INDEX('02-فبراير'!$AQ$8:$AQ$66,MATCH($B16,'02-فبراير'!$B$8:$B$66,0)),0)</f>
        <v/>
      </c>
      <c r="F16" s="68">
        <f>IFERROR(INDEX('03-مارس'!$AQ$8:$AQ$66,MATCH($B16,'03-مارس'!$B$8:$B$66,0)),0)</f>
        <v/>
      </c>
      <c r="G16" s="68">
        <f>IFERROR(INDEX('04-أبريل'!$AQ$8:$AQ$66,MATCH($B16,'04-أبريل'!$B$8:$B$66,0)),0)</f>
        <v/>
      </c>
      <c r="H16" s="68">
        <f>IFERROR(INDEX('05-مايو'!$AQ$8:$AQ$66,MATCH($B16,'05-مايو'!$B$8:$B$66,0)),0)</f>
        <v/>
      </c>
      <c r="I16" s="68">
        <f>IFERROR(INDEX('06-يونيو'!$AQ$8:$AQ$66,MATCH($B16,'06-يونيو'!$B$8:$B$66,0)),0)</f>
        <v/>
      </c>
      <c r="J16" s="68">
        <f>IFERROR(INDEX('07-يوليو'!$AQ$8:$AQ$66,MATCH($B16,'07-يوليو'!$B$8:$B$66,0)),0)</f>
        <v/>
      </c>
      <c r="K16" s="68">
        <f>IFERROR(INDEX('08-أغسطس'!$AQ$8:$AQ$66,MATCH($B16,'08-أغسطس'!$B$8:$B$66,0)),0)</f>
        <v/>
      </c>
      <c r="L16" s="68">
        <f>IFERROR(INDEX('09-سبتمبر'!$AQ$8:$AQ$66,MATCH($B16,'09-سبتمبر'!$B$8:$B$66,0)),0)</f>
        <v/>
      </c>
      <c r="M16" s="68">
        <f>IFERROR(INDEX('10-أكتوبر'!$AQ$8:$AQ$66,MATCH($B16,'10-أكتوبر'!$B$8:$B$66,0)),0)</f>
        <v/>
      </c>
      <c r="N16" s="68">
        <f>IFERROR(INDEX('11-نوفمبر'!$AQ$8:$AQ$66,MATCH($B16,'11-نوفمبر'!$B$8:$B$66,0)),0)</f>
        <v/>
      </c>
      <c r="O16" s="68">
        <f>IFERROR(INDEX('12-ديسمبر'!$AQ$8:$AQ$66,MATCH($B16,'12-ديسمبر'!$B$8:$B$66,0)),0)</f>
        <v/>
      </c>
      <c r="P16" s="69">
        <f>SUM(D16:O16)</f>
        <v/>
      </c>
    </row>
    <row r="17" ht="19" customHeight="1">
      <c r="A17" s="70" t="n">
        <v>12</v>
      </c>
      <c r="B17" s="71" t="n">
        <v>12</v>
      </c>
      <c r="C17" s="72">
        <f>IFERROR(VLOOKUP($B17,'بيانات الموظفين'!$B$7:$K$65,2,FALSE),"—")</f>
        <v/>
      </c>
      <c r="D17" s="73">
        <f>IFERROR(INDEX('01-يناير'!$AQ$8:$AQ$66,MATCH($B17,'01-يناير'!$B$8:$B$66,0)),0)</f>
        <v/>
      </c>
      <c r="E17" s="73">
        <f>IFERROR(INDEX('02-فبراير'!$AQ$8:$AQ$66,MATCH($B17,'02-فبراير'!$B$8:$B$66,0)),0)</f>
        <v/>
      </c>
      <c r="F17" s="73">
        <f>IFERROR(INDEX('03-مارس'!$AQ$8:$AQ$66,MATCH($B17,'03-مارس'!$B$8:$B$66,0)),0)</f>
        <v/>
      </c>
      <c r="G17" s="73">
        <f>IFERROR(INDEX('04-أبريل'!$AQ$8:$AQ$66,MATCH($B17,'04-أبريل'!$B$8:$B$66,0)),0)</f>
        <v/>
      </c>
      <c r="H17" s="73">
        <f>IFERROR(INDEX('05-مايو'!$AQ$8:$AQ$66,MATCH($B17,'05-مايو'!$B$8:$B$66,0)),0)</f>
        <v/>
      </c>
      <c r="I17" s="73">
        <f>IFERROR(INDEX('06-يونيو'!$AQ$8:$AQ$66,MATCH($B17,'06-يونيو'!$B$8:$B$66,0)),0)</f>
        <v/>
      </c>
      <c r="J17" s="73">
        <f>IFERROR(INDEX('07-يوليو'!$AQ$8:$AQ$66,MATCH($B17,'07-يوليو'!$B$8:$B$66,0)),0)</f>
        <v/>
      </c>
      <c r="K17" s="73">
        <f>IFERROR(INDEX('08-أغسطس'!$AQ$8:$AQ$66,MATCH($B17,'08-أغسطس'!$B$8:$B$66,0)),0)</f>
        <v/>
      </c>
      <c r="L17" s="73">
        <f>IFERROR(INDEX('09-سبتمبر'!$AQ$8:$AQ$66,MATCH($B17,'09-سبتمبر'!$B$8:$B$66,0)),0)</f>
        <v/>
      </c>
      <c r="M17" s="73">
        <f>IFERROR(INDEX('10-أكتوبر'!$AQ$8:$AQ$66,MATCH($B17,'10-أكتوبر'!$B$8:$B$66,0)),0)</f>
        <v/>
      </c>
      <c r="N17" s="73">
        <f>IFERROR(INDEX('11-نوفمبر'!$AQ$8:$AQ$66,MATCH($B17,'11-نوفمبر'!$B$8:$B$66,0)),0)</f>
        <v/>
      </c>
      <c r="O17" s="73">
        <f>IFERROR(INDEX('12-ديسمبر'!$AQ$8:$AQ$66,MATCH($B17,'12-ديسمبر'!$B$8:$B$66,0)),0)</f>
        <v/>
      </c>
      <c r="P17" s="69">
        <f>SUM(D17:O17)</f>
        <v/>
      </c>
    </row>
    <row r="18" ht="19" customHeight="1">
      <c r="A18" s="65" t="n">
        <v>13</v>
      </c>
      <c r="B18" s="66" t="n">
        <v>13</v>
      </c>
      <c r="C18" s="67">
        <f>IFERROR(VLOOKUP($B18,'بيانات الموظفين'!$B$7:$K$65,2,FALSE),"—")</f>
        <v/>
      </c>
      <c r="D18" s="68">
        <f>IFERROR(INDEX('01-يناير'!$AQ$8:$AQ$66,MATCH($B18,'01-يناير'!$B$8:$B$66,0)),0)</f>
        <v/>
      </c>
      <c r="E18" s="68">
        <f>IFERROR(INDEX('02-فبراير'!$AQ$8:$AQ$66,MATCH($B18,'02-فبراير'!$B$8:$B$66,0)),0)</f>
        <v/>
      </c>
      <c r="F18" s="68">
        <f>IFERROR(INDEX('03-مارس'!$AQ$8:$AQ$66,MATCH($B18,'03-مارس'!$B$8:$B$66,0)),0)</f>
        <v/>
      </c>
      <c r="G18" s="68">
        <f>IFERROR(INDEX('04-أبريل'!$AQ$8:$AQ$66,MATCH($B18,'04-أبريل'!$B$8:$B$66,0)),0)</f>
        <v/>
      </c>
      <c r="H18" s="68">
        <f>IFERROR(INDEX('05-مايو'!$AQ$8:$AQ$66,MATCH($B18,'05-مايو'!$B$8:$B$66,0)),0)</f>
        <v/>
      </c>
      <c r="I18" s="68">
        <f>IFERROR(INDEX('06-يونيو'!$AQ$8:$AQ$66,MATCH($B18,'06-يونيو'!$B$8:$B$66,0)),0)</f>
        <v/>
      </c>
      <c r="J18" s="68">
        <f>IFERROR(INDEX('07-يوليو'!$AQ$8:$AQ$66,MATCH($B18,'07-يوليو'!$B$8:$B$66,0)),0)</f>
        <v/>
      </c>
      <c r="K18" s="68">
        <f>IFERROR(INDEX('08-أغسطس'!$AQ$8:$AQ$66,MATCH($B18,'08-أغسطس'!$B$8:$B$66,0)),0)</f>
        <v/>
      </c>
      <c r="L18" s="68">
        <f>IFERROR(INDEX('09-سبتمبر'!$AQ$8:$AQ$66,MATCH($B18,'09-سبتمبر'!$B$8:$B$66,0)),0)</f>
        <v/>
      </c>
      <c r="M18" s="68">
        <f>IFERROR(INDEX('10-أكتوبر'!$AQ$8:$AQ$66,MATCH($B18,'10-أكتوبر'!$B$8:$B$66,0)),0)</f>
        <v/>
      </c>
      <c r="N18" s="68">
        <f>IFERROR(INDEX('11-نوفمبر'!$AQ$8:$AQ$66,MATCH($B18,'11-نوفمبر'!$B$8:$B$66,0)),0)</f>
        <v/>
      </c>
      <c r="O18" s="68">
        <f>IFERROR(INDEX('12-ديسمبر'!$AQ$8:$AQ$66,MATCH($B18,'12-ديسمبر'!$B$8:$B$66,0)),0)</f>
        <v/>
      </c>
      <c r="P18" s="69">
        <f>SUM(D18:O18)</f>
        <v/>
      </c>
    </row>
    <row r="19" ht="19" customHeight="1">
      <c r="A19" s="70" t="n">
        <v>14</v>
      </c>
      <c r="B19" s="71" t="n">
        <v>14</v>
      </c>
      <c r="C19" s="72">
        <f>IFERROR(VLOOKUP($B19,'بيانات الموظفين'!$B$7:$K$65,2,FALSE),"—")</f>
        <v/>
      </c>
      <c r="D19" s="73">
        <f>IFERROR(INDEX('01-يناير'!$AQ$8:$AQ$66,MATCH($B19,'01-يناير'!$B$8:$B$66,0)),0)</f>
        <v/>
      </c>
      <c r="E19" s="73">
        <f>IFERROR(INDEX('02-فبراير'!$AQ$8:$AQ$66,MATCH($B19,'02-فبراير'!$B$8:$B$66,0)),0)</f>
        <v/>
      </c>
      <c r="F19" s="73">
        <f>IFERROR(INDEX('03-مارس'!$AQ$8:$AQ$66,MATCH($B19,'03-مارس'!$B$8:$B$66,0)),0)</f>
        <v/>
      </c>
      <c r="G19" s="73">
        <f>IFERROR(INDEX('04-أبريل'!$AQ$8:$AQ$66,MATCH($B19,'04-أبريل'!$B$8:$B$66,0)),0)</f>
        <v/>
      </c>
      <c r="H19" s="73">
        <f>IFERROR(INDEX('05-مايو'!$AQ$8:$AQ$66,MATCH($B19,'05-مايو'!$B$8:$B$66,0)),0)</f>
        <v/>
      </c>
      <c r="I19" s="73">
        <f>IFERROR(INDEX('06-يونيو'!$AQ$8:$AQ$66,MATCH($B19,'06-يونيو'!$B$8:$B$66,0)),0)</f>
        <v/>
      </c>
      <c r="J19" s="73">
        <f>IFERROR(INDEX('07-يوليو'!$AQ$8:$AQ$66,MATCH($B19,'07-يوليو'!$B$8:$B$66,0)),0)</f>
        <v/>
      </c>
      <c r="K19" s="73">
        <f>IFERROR(INDEX('08-أغسطس'!$AQ$8:$AQ$66,MATCH($B19,'08-أغسطس'!$B$8:$B$66,0)),0)</f>
        <v/>
      </c>
      <c r="L19" s="73">
        <f>IFERROR(INDEX('09-سبتمبر'!$AQ$8:$AQ$66,MATCH($B19,'09-سبتمبر'!$B$8:$B$66,0)),0)</f>
        <v/>
      </c>
      <c r="M19" s="73">
        <f>IFERROR(INDEX('10-أكتوبر'!$AQ$8:$AQ$66,MATCH($B19,'10-أكتوبر'!$B$8:$B$66,0)),0)</f>
        <v/>
      </c>
      <c r="N19" s="73">
        <f>IFERROR(INDEX('11-نوفمبر'!$AQ$8:$AQ$66,MATCH($B19,'11-نوفمبر'!$B$8:$B$66,0)),0)</f>
        <v/>
      </c>
      <c r="O19" s="73">
        <f>IFERROR(INDEX('12-ديسمبر'!$AQ$8:$AQ$66,MATCH($B19,'12-ديسمبر'!$B$8:$B$66,0)),0)</f>
        <v/>
      </c>
      <c r="P19" s="69">
        <f>SUM(D19:O19)</f>
        <v/>
      </c>
    </row>
    <row r="20" ht="19" customHeight="1">
      <c r="A20" s="65" t="n">
        <v>15</v>
      </c>
      <c r="B20" s="66" t="n">
        <v>15</v>
      </c>
      <c r="C20" s="67">
        <f>IFERROR(VLOOKUP($B20,'بيانات الموظفين'!$B$7:$K$65,2,FALSE),"—")</f>
        <v/>
      </c>
      <c r="D20" s="68">
        <f>IFERROR(INDEX('01-يناير'!$AQ$8:$AQ$66,MATCH($B20,'01-يناير'!$B$8:$B$66,0)),0)</f>
        <v/>
      </c>
      <c r="E20" s="68">
        <f>IFERROR(INDEX('02-فبراير'!$AQ$8:$AQ$66,MATCH($B20,'02-فبراير'!$B$8:$B$66,0)),0)</f>
        <v/>
      </c>
      <c r="F20" s="68">
        <f>IFERROR(INDEX('03-مارس'!$AQ$8:$AQ$66,MATCH($B20,'03-مارس'!$B$8:$B$66,0)),0)</f>
        <v/>
      </c>
      <c r="G20" s="68">
        <f>IFERROR(INDEX('04-أبريل'!$AQ$8:$AQ$66,MATCH($B20,'04-أبريل'!$B$8:$B$66,0)),0)</f>
        <v/>
      </c>
      <c r="H20" s="68">
        <f>IFERROR(INDEX('05-مايو'!$AQ$8:$AQ$66,MATCH($B20,'05-مايو'!$B$8:$B$66,0)),0)</f>
        <v/>
      </c>
      <c r="I20" s="68">
        <f>IFERROR(INDEX('06-يونيو'!$AQ$8:$AQ$66,MATCH($B20,'06-يونيو'!$B$8:$B$66,0)),0)</f>
        <v/>
      </c>
      <c r="J20" s="68">
        <f>IFERROR(INDEX('07-يوليو'!$AQ$8:$AQ$66,MATCH($B20,'07-يوليو'!$B$8:$B$66,0)),0)</f>
        <v/>
      </c>
      <c r="K20" s="68">
        <f>IFERROR(INDEX('08-أغسطس'!$AQ$8:$AQ$66,MATCH($B20,'08-أغسطس'!$B$8:$B$66,0)),0)</f>
        <v/>
      </c>
      <c r="L20" s="68">
        <f>IFERROR(INDEX('09-سبتمبر'!$AQ$8:$AQ$66,MATCH($B20,'09-سبتمبر'!$B$8:$B$66,0)),0)</f>
        <v/>
      </c>
      <c r="M20" s="68">
        <f>IFERROR(INDEX('10-أكتوبر'!$AQ$8:$AQ$66,MATCH($B20,'10-أكتوبر'!$B$8:$B$66,0)),0)</f>
        <v/>
      </c>
      <c r="N20" s="68">
        <f>IFERROR(INDEX('11-نوفمبر'!$AQ$8:$AQ$66,MATCH($B20,'11-نوفمبر'!$B$8:$B$66,0)),0)</f>
        <v/>
      </c>
      <c r="O20" s="68">
        <f>IFERROR(INDEX('12-ديسمبر'!$AQ$8:$AQ$66,MATCH($B20,'12-ديسمبر'!$B$8:$B$66,0)),0)</f>
        <v/>
      </c>
      <c r="P20" s="69">
        <f>SUM(D20:O20)</f>
        <v/>
      </c>
    </row>
    <row r="21" ht="19" customHeight="1">
      <c r="A21" s="70" t="n">
        <v>16</v>
      </c>
      <c r="B21" s="71" t="n">
        <v>16</v>
      </c>
      <c r="C21" s="72">
        <f>IFERROR(VLOOKUP($B21,'بيانات الموظفين'!$B$7:$K$65,2,FALSE),"—")</f>
        <v/>
      </c>
      <c r="D21" s="73">
        <f>IFERROR(INDEX('01-يناير'!$AQ$8:$AQ$66,MATCH($B21,'01-يناير'!$B$8:$B$66,0)),0)</f>
        <v/>
      </c>
      <c r="E21" s="73">
        <f>IFERROR(INDEX('02-فبراير'!$AQ$8:$AQ$66,MATCH($B21,'02-فبراير'!$B$8:$B$66,0)),0)</f>
        <v/>
      </c>
      <c r="F21" s="73">
        <f>IFERROR(INDEX('03-مارس'!$AQ$8:$AQ$66,MATCH($B21,'03-مارس'!$B$8:$B$66,0)),0)</f>
        <v/>
      </c>
      <c r="G21" s="73">
        <f>IFERROR(INDEX('04-أبريل'!$AQ$8:$AQ$66,MATCH($B21,'04-أبريل'!$B$8:$B$66,0)),0)</f>
        <v/>
      </c>
      <c r="H21" s="73">
        <f>IFERROR(INDEX('05-مايو'!$AQ$8:$AQ$66,MATCH($B21,'05-مايو'!$B$8:$B$66,0)),0)</f>
        <v/>
      </c>
      <c r="I21" s="73">
        <f>IFERROR(INDEX('06-يونيو'!$AQ$8:$AQ$66,MATCH($B21,'06-يونيو'!$B$8:$B$66,0)),0)</f>
        <v/>
      </c>
      <c r="J21" s="73">
        <f>IFERROR(INDEX('07-يوليو'!$AQ$8:$AQ$66,MATCH($B21,'07-يوليو'!$B$8:$B$66,0)),0)</f>
        <v/>
      </c>
      <c r="K21" s="73">
        <f>IFERROR(INDEX('08-أغسطس'!$AQ$8:$AQ$66,MATCH($B21,'08-أغسطس'!$B$8:$B$66,0)),0)</f>
        <v/>
      </c>
      <c r="L21" s="73">
        <f>IFERROR(INDEX('09-سبتمبر'!$AQ$8:$AQ$66,MATCH($B21,'09-سبتمبر'!$B$8:$B$66,0)),0)</f>
        <v/>
      </c>
      <c r="M21" s="73">
        <f>IFERROR(INDEX('10-أكتوبر'!$AQ$8:$AQ$66,MATCH($B21,'10-أكتوبر'!$B$8:$B$66,0)),0)</f>
        <v/>
      </c>
      <c r="N21" s="73">
        <f>IFERROR(INDEX('11-نوفمبر'!$AQ$8:$AQ$66,MATCH($B21,'11-نوفمبر'!$B$8:$B$66,0)),0)</f>
        <v/>
      </c>
      <c r="O21" s="73">
        <f>IFERROR(INDEX('12-ديسمبر'!$AQ$8:$AQ$66,MATCH($B21,'12-ديسمبر'!$B$8:$B$66,0)),0)</f>
        <v/>
      </c>
      <c r="P21" s="69">
        <f>SUM(D21:O21)</f>
        <v/>
      </c>
    </row>
    <row r="22" ht="19" customHeight="1">
      <c r="A22" s="65" t="n">
        <v>17</v>
      </c>
      <c r="B22" s="66" t="n">
        <v>17</v>
      </c>
      <c r="C22" s="67">
        <f>IFERROR(VLOOKUP($B22,'بيانات الموظفين'!$B$7:$K$65,2,FALSE),"—")</f>
        <v/>
      </c>
      <c r="D22" s="68">
        <f>IFERROR(INDEX('01-يناير'!$AQ$8:$AQ$66,MATCH($B22,'01-يناير'!$B$8:$B$66,0)),0)</f>
        <v/>
      </c>
      <c r="E22" s="68">
        <f>IFERROR(INDEX('02-فبراير'!$AQ$8:$AQ$66,MATCH($B22,'02-فبراير'!$B$8:$B$66,0)),0)</f>
        <v/>
      </c>
      <c r="F22" s="68">
        <f>IFERROR(INDEX('03-مارس'!$AQ$8:$AQ$66,MATCH($B22,'03-مارس'!$B$8:$B$66,0)),0)</f>
        <v/>
      </c>
      <c r="G22" s="68">
        <f>IFERROR(INDEX('04-أبريل'!$AQ$8:$AQ$66,MATCH($B22,'04-أبريل'!$B$8:$B$66,0)),0)</f>
        <v/>
      </c>
      <c r="H22" s="68">
        <f>IFERROR(INDEX('05-مايو'!$AQ$8:$AQ$66,MATCH($B22,'05-مايو'!$B$8:$B$66,0)),0)</f>
        <v/>
      </c>
      <c r="I22" s="68">
        <f>IFERROR(INDEX('06-يونيو'!$AQ$8:$AQ$66,MATCH($B22,'06-يونيو'!$B$8:$B$66,0)),0)</f>
        <v/>
      </c>
      <c r="J22" s="68">
        <f>IFERROR(INDEX('07-يوليو'!$AQ$8:$AQ$66,MATCH($B22,'07-يوليو'!$B$8:$B$66,0)),0)</f>
        <v/>
      </c>
      <c r="K22" s="68">
        <f>IFERROR(INDEX('08-أغسطس'!$AQ$8:$AQ$66,MATCH($B22,'08-أغسطس'!$B$8:$B$66,0)),0)</f>
        <v/>
      </c>
      <c r="L22" s="68">
        <f>IFERROR(INDEX('09-سبتمبر'!$AQ$8:$AQ$66,MATCH($B22,'09-سبتمبر'!$B$8:$B$66,0)),0)</f>
        <v/>
      </c>
      <c r="M22" s="68">
        <f>IFERROR(INDEX('10-أكتوبر'!$AQ$8:$AQ$66,MATCH($B22,'10-أكتوبر'!$B$8:$B$66,0)),0)</f>
        <v/>
      </c>
      <c r="N22" s="68">
        <f>IFERROR(INDEX('11-نوفمبر'!$AQ$8:$AQ$66,MATCH($B22,'11-نوفمبر'!$B$8:$B$66,0)),0)</f>
        <v/>
      </c>
      <c r="O22" s="68">
        <f>IFERROR(INDEX('12-ديسمبر'!$AQ$8:$AQ$66,MATCH($B22,'12-ديسمبر'!$B$8:$B$66,0)),0)</f>
        <v/>
      </c>
      <c r="P22" s="69">
        <f>SUM(D22:O22)</f>
        <v/>
      </c>
    </row>
    <row r="23" ht="19" customHeight="1">
      <c r="A23" s="70" t="n">
        <v>18</v>
      </c>
      <c r="B23" s="71" t="n">
        <v>18</v>
      </c>
      <c r="C23" s="72">
        <f>IFERROR(VLOOKUP($B23,'بيانات الموظفين'!$B$7:$K$65,2,FALSE),"—")</f>
        <v/>
      </c>
      <c r="D23" s="73">
        <f>IFERROR(INDEX('01-يناير'!$AQ$8:$AQ$66,MATCH($B23,'01-يناير'!$B$8:$B$66,0)),0)</f>
        <v/>
      </c>
      <c r="E23" s="73">
        <f>IFERROR(INDEX('02-فبراير'!$AQ$8:$AQ$66,MATCH($B23,'02-فبراير'!$B$8:$B$66,0)),0)</f>
        <v/>
      </c>
      <c r="F23" s="73">
        <f>IFERROR(INDEX('03-مارس'!$AQ$8:$AQ$66,MATCH($B23,'03-مارس'!$B$8:$B$66,0)),0)</f>
        <v/>
      </c>
      <c r="G23" s="73">
        <f>IFERROR(INDEX('04-أبريل'!$AQ$8:$AQ$66,MATCH($B23,'04-أبريل'!$B$8:$B$66,0)),0)</f>
        <v/>
      </c>
      <c r="H23" s="73">
        <f>IFERROR(INDEX('05-مايو'!$AQ$8:$AQ$66,MATCH($B23,'05-مايو'!$B$8:$B$66,0)),0)</f>
        <v/>
      </c>
      <c r="I23" s="73">
        <f>IFERROR(INDEX('06-يونيو'!$AQ$8:$AQ$66,MATCH($B23,'06-يونيو'!$B$8:$B$66,0)),0)</f>
        <v/>
      </c>
      <c r="J23" s="73">
        <f>IFERROR(INDEX('07-يوليو'!$AQ$8:$AQ$66,MATCH($B23,'07-يوليو'!$B$8:$B$66,0)),0)</f>
        <v/>
      </c>
      <c r="K23" s="73">
        <f>IFERROR(INDEX('08-أغسطس'!$AQ$8:$AQ$66,MATCH($B23,'08-أغسطس'!$B$8:$B$66,0)),0)</f>
        <v/>
      </c>
      <c r="L23" s="73">
        <f>IFERROR(INDEX('09-سبتمبر'!$AQ$8:$AQ$66,MATCH($B23,'09-سبتمبر'!$B$8:$B$66,0)),0)</f>
        <v/>
      </c>
      <c r="M23" s="73">
        <f>IFERROR(INDEX('10-أكتوبر'!$AQ$8:$AQ$66,MATCH($B23,'10-أكتوبر'!$B$8:$B$66,0)),0)</f>
        <v/>
      </c>
      <c r="N23" s="73">
        <f>IFERROR(INDEX('11-نوفمبر'!$AQ$8:$AQ$66,MATCH($B23,'11-نوفمبر'!$B$8:$B$66,0)),0)</f>
        <v/>
      </c>
      <c r="O23" s="73">
        <f>IFERROR(INDEX('12-ديسمبر'!$AQ$8:$AQ$66,MATCH($B23,'12-ديسمبر'!$B$8:$B$66,0)),0)</f>
        <v/>
      </c>
      <c r="P23" s="69">
        <f>SUM(D23:O23)</f>
        <v/>
      </c>
    </row>
    <row r="24" ht="19" customHeight="1">
      <c r="A24" s="65" t="n">
        <v>19</v>
      </c>
      <c r="B24" s="66" t="n">
        <v>19</v>
      </c>
      <c r="C24" s="67">
        <f>IFERROR(VLOOKUP($B24,'بيانات الموظفين'!$B$7:$K$65,2,FALSE),"—")</f>
        <v/>
      </c>
      <c r="D24" s="68">
        <f>IFERROR(INDEX('01-يناير'!$AQ$8:$AQ$66,MATCH($B24,'01-يناير'!$B$8:$B$66,0)),0)</f>
        <v/>
      </c>
      <c r="E24" s="68">
        <f>IFERROR(INDEX('02-فبراير'!$AQ$8:$AQ$66,MATCH($B24,'02-فبراير'!$B$8:$B$66,0)),0)</f>
        <v/>
      </c>
      <c r="F24" s="68">
        <f>IFERROR(INDEX('03-مارس'!$AQ$8:$AQ$66,MATCH($B24,'03-مارس'!$B$8:$B$66,0)),0)</f>
        <v/>
      </c>
      <c r="G24" s="68">
        <f>IFERROR(INDEX('04-أبريل'!$AQ$8:$AQ$66,MATCH($B24,'04-أبريل'!$B$8:$B$66,0)),0)</f>
        <v/>
      </c>
      <c r="H24" s="68">
        <f>IFERROR(INDEX('05-مايو'!$AQ$8:$AQ$66,MATCH($B24,'05-مايو'!$B$8:$B$66,0)),0)</f>
        <v/>
      </c>
      <c r="I24" s="68">
        <f>IFERROR(INDEX('06-يونيو'!$AQ$8:$AQ$66,MATCH($B24,'06-يونيو'!$B$8:$B$66,0)),0)</f>
        <v/>
      </c>
      <c r="J24" s="68">
        <f>IFERROR(INDEX('07-يوليو'!$AQ$8:$AQ$66,MATCH($B24,'07-يوليو'!$B$8:$B$66,0)),0)</f>
        <v/>
      </c>
      <c r="K24" s="68">
        <f>IFERROR(INDEX('08-أغسطس'!$AQ$8:$AQ$66,MATCH($B24,'08-أغسطس'!$B$8:$B$66,0)),0)</f>
        <v/>
      </c>
      <c r="L24" s="68">
        <f>IFERROR(INDEX('09-سبتمبر'!$AQ$8:$AQ$66,MATCH($B24,'09-سبتمبر'!$B$8:$B$66,0)),0)</f>
        <v/>
      </c>
      <c r="M24" s="68">
        <f>IFERROR(INDEX('10-أكتوبر'!$AQ$8:$AQ$66,MATCH($B24,'10-أكتوبر'!$B$8:$B$66,0)),0)</f>
        <v/>
      </c>
      <c r="N24" s="68">
        <f>IFERROR(INDEX('11-نوفمبر'!$AQ$8:$AQ$66,MATCH($B24,'11-نوفمبر'!$B$8:$B$66,0)),0)</f>
        <v/>
      </c>
      <c r="O24" s="68">
        <f>IFERROR(INDEX('12-ديسمبر'!$AQ$8:$AQ$66,MATCH($B24,'12-ديسمبر'!$B$8:$B$66,0)),0)</f>
        <v/>
      </c>
      <c r="P24" s="69">
        <f>SUM(D24:O24)</f>
        <v/>
      </c>
    </row>
    <row r="25" ht="19" customHeight="1">
      <c r="A25" s="70" t="n">
        <v>20</v>
      </c>
      <c r="B25" s="71" t="n">
        <v>20</v>
      </c>
      <c r="C25" s="72">
        <f>IFERROR(VLOOKUP($B25,'بيانات الموظفين'!$B$7:$K$65,2,FALSE),"—")</f>
        <v/>
      </c>
      <c r="D25" s="73">
        <f>IFERROR(INDEX('01-يناير'!$AQ$8:$AQ$66,MATCH($B25,'01-يناير'!$B$8:$B$66,0)),0)</f>
        <v/>
      </c>
      <c r="E25" s="73">
        <f>IFERROR(INDEX('02-فبراير'!$AQ$8:$AQ$66,MATCH($B25,'02-فبراير'!$B$8:$B$66,0)),0)</f>
        <v/>
      </c>
      <c r="F25" s="73">
        <f>IFERROR(INDEX('03-مارس'!$AQ$8:$AQ$66,MATCH($B25,'03-مارس'!$B$8:$B$66,0)),0)</f>
        <v/>
      </c>
      <c r="G25" s="73">
        <f>IFERROR(INDEX('04-أبريل'!$AQ$8:$AQ$66,MATCH($B25,'04-أبريل'!$B$8:$B$66,0)),0)</f>
        <v/>
      </c>
      <c r="H25" s="73">
        <f>IFERROR(INDEX('05-مايو'!$AQ$8:$AQ$66,MATCH($B25,'05-مايو'!$B$8:$B$66,0)),0)</f>
        <v/>
      </c>
      <c r="I25" s="73">
        <f>IFERROR(INDEX('06-يونيو'!$AQ$8:$AQ$66,MATCH($B25,'06-يونيو'!$B$8:$B$66,0)),0)</f>
        <v/>
      </c>
      <c r="J25" s="73">
        <f>IFERROR(INDEX('07-يوليو'!$AQ$8:$AQ$66,MATCH($B25,'07-يوليو'!$B$8:$B$66,0)),0)</f>
        <v/>
      </c>
      <c r="K25" s="73">
        <f>IFERROR(INDEX('08-أغسطس'!$AQ$8:$AQ$66,MATCH($B25,'08-أغسطس'!$B$8:$B$66,0)),0)</f>
        <v/>
      </c>
      <c r="L25" s="73">
        <f>IFERROR(INDEX('09-سبتمبر'!$AQ$8:$AQ$66,MATCH($B25,'09-سبتمبر'!$B$8:$B$66,0)),0)</f>
        <v/>
      </c>
      <c r="M25" s="73">
        <f>IFERROR(INDEX('10-أكتوبر'!$AQ$8:$AQ$66,MATCH($B25,'10-أكتوبر'!$B$8:$B$66,0)),0)</f>
        <v/>
      </c>
      <c r="N25" s="73">
        <f>IFERROR(INDEX('11-نوفمبر'!$AQ$8:$AQ$66,MATCH($B25,'11-نوفمبر'!$B$8:$B$66,0)),0)</f>
        <v/>
      </c>
      <c r="O25" s="73">
        <f>IFERROR(INDEX('12-ديسمبر'!$AQ$8:$AQ$66,MATCH($B25,'12-ديسمبر'!$B$8:$B$66,0)),0)</f>
        <v/>
      </c>
      <c r="P25" s="69">
        <f>SUM(D25:O25)</f>
        <v/>
      </c>
    </row>
    <row r="26" ht="19" customHeight="1">
      <c r="A26" s="65" t="n">
        <v>21</v>
      </c>
      <c r="B26" s="66" t="n">
        <v>21</v>
      </c>
      <c r="C26" s="67">
        <f>IFERROR(VLOOKUP($B26,'بيانات الموظفين'!$B$7:$K$65,2,FALSE),"—")</f>
        <v/>
      </c>
      <c r="D26" s="68">
        <f>IFERROR(INDEX('01-يناير'!$AQ$8:$AQ$66,MATCH($B26,'01-يناير'!$B$8:$B$66,0)),0)</f>
        <v/>
      </c>
      <c r="E26" s="68">
        <f>IFERROR(INDEX('02-فبراير'!$AQ$8:$AQ$66,MATCH($B26,'02-فبراير'!$B$8:$B$66,0)),0)</f>
        <v/>
      </c>
      <c r="F26" s="68">
        <f>IFERROR(INDEX('03-مارس'!$AQ$8:$AQ$66,MATCH($B26,'03-مارس'!$B$8:$B$66,0)),0)</f>
        <v/>
      </c>
      <c r="G26" s="68">
        <f>IFERROR(INDEX('04-أبريل'!$AQ$8:$AQ$66,MATCH($B26,'04-أبريل'!$B$8:$B$66,0)),0)</f>
        <v/>
      </c>
      <c r="H26" s="68">
        <f>IFERROR(INDEX('05-مايو'!$AQ$8:$AQ$66,MATCH($B26,'05-مايو'!$B$8:$B$66,0)),0)</f>
        <v/>
      </c>
      <c r="I26" s="68">
        <f>IFERROR(INDEX('06-يونيو'!$AQ$8:$AQ$66,MATCH($B26,'06-يونيو'!$B$8:$B$66,0)),0)</f>
        <v/>
      </c>
      <c r="J26" s="68">
        <f>IFERROR(INDEX('07-يوليو'!$AQ$8:$AQ$66,MATCH($B26,'07-يوليو'!$B$8:$B$66,0)),0)</f>
        <v/>
      </c>
      <c r="K26" s="68">
        <f>IFERROR(INDEX('08-أغسطس'!$AQ$8:$AQ$66,MATCH($B26,'08-أغسطس'!$B$8:$B$66,0)),0)</f>
        <v/>
      </c>
      <c r="L26" s="68">
        <f>IFERROR(INDEX('09-سبتمبر'!$AQ$8:$AQ$66,MATCH($B26,'09-سبتمبر'!$B$8:$B$66,0)),0)</f>
        <v/>
      </c>
      <c r="M26" s="68">
        <f>IFERROR(INDEX('10-أكتوبر'!$AQ$8:$AQ$66,MATCH($B26,'10-أكتوبر'!$B$8:$B$66,0)),0)</f>
        <v/>
      </c>
      <c r="N26" s="68">
        <f>IFERROR(INDEX('11-نوفمبر'!$AQ$8:$AQ$66,MATCH($B26,'11-نوفمبر'!$B$8:$B$66,0)),0)</f>
        <v/>
      </c>
      <c r="O26" s="68">
        <f>IFERROR(INDEX('12-ديسمبر'!$AQ$8:$AQ$66,MATCH($B26,'12-ديسمبر'!$B$8:$B$66,0)),0)</f>
        <v/>
      </c>
      <c r="P26" s="69">
        <f>SUM(D26:O26)</f>
        <v/>
      </c>
    </row>
    <row r="27" ht="19" customHeight="1">
      <c r="A27" s="70" t="n">
        <v>22</v>
      </c>
      <c r="B27" s="71" t="n">
        <v>22</v>
      </c>
      <c r="C27" s="72">
        <f>IFERROR(VLOOKUP($B27,'بيانات الموظفين'!$B$7:$K$65,2,FALSE),"—")</f>
        <v/>
      </c>
      <c r="D27" s="73">
        <f>IFERROR(INDEX('01-يناير'!$AQ$8:$AQ$66,MATCH($B27,'01-يناير'!$B$8:$B$66,0)),0)</f>
        <v/>
      </c>
      <c r="E27" s="73">
        <f>IFERROR(INDEX('02-فبراير'!$AQ$8:$AQ$66,MATCH($B27,'02-فبراير'!$B$8:$B$66,0)),0)</f>
        <v/>
      </c>
      <c r="F27" s="73">
        <f>IFERROR(INDEX('03-مارس'!$AQ$8:$AQ$66,MATCH($B27,'03-مارس'!$B$8:$B$66,0)),0)</f>
        <v/>
      </c>
      <c r="G27" s="73">
        <f>IFERROR(INDEX('04-أبريل'!$AQ$8:$AQ$66,MATCH($B27,'04-أبريل'!$B$8:$B$66,0)),0)</f>
        <v/>
      </c>
      <c r="H27" s="73">
        <f>IFERROR(INDEX('05-مايو'!$AQ$8:$AQ$66,MATCH($B27,'05-مايو'!$B$8:$B$66,0)),0)</f>
        <v/>
      </c>
      <c r="I27" s="73">
        <f>IFERROR(INDEX('06-يونيو'!$AQ$8:$AQ$66,MATCH($B27,'06-يونيو'!$B$8:$B$66,0)),0)</f>
        <v/>
      </c>
      <c r="J27" s="73">
        <f>IFERROR(INDEX('07-يوليو'!$AQ$8:$AQ$66,MATCH($B27,'07-يوليو'!$B$8:$B$66,0)),0)</f>
        <v/>
      </c>
      <c r="K27" s="73">
        <f>IFERROR(INDEX('08-أغسطس'!$AQ$8:$AQ$66,MATCH($B27,'08-أغسطس'!$B$8:$B$66,0)),0)</f>
        <v/>
      </c>
      <c r="L27" s="73">
        <f>IFERROR(INDEX('09-سبتمبر'!$AQ$8:$AQ$66,MATCH($B27,'09-سبتمبر'!$B$8:$B$66,0)),0)</f>
        <v/>
      </c>
      <c r="M27" s="73">
        <f>IFERROR(INDEX('10-أكتوبر'!$AQ$8:$AQ$66,MATCH($B27,'10-أكتوبر'!$B$8:$B$66,0)),0)</f>
        <v/>
      </c>
      <c r="N27" s="73">
        <f>IFERROR(INDEX('11-نوفمبر'!$AQ$8:$AQ$66,MATCH($B27,'11-نوفمبر'!$B$8:$B$66,0)),0)</f>
        <v/>
      </c>
      <c r="O27" s="73">
        <f>IFERROR(INDEX('12-ديسمبر'!$AQ$8:$AQ$66,MATCH($B27,'12-ديسمبر'!$B$8:$B$66,0)),0)</f>
        <v/>
      </c>
      <c r="P27" s="69">
        <f>SUM(D27:O27)</f>
        <v/>
      </c>
    </row>
    <row r="28" ht="19" customHeight="1">
      <c r="A28" s="65" t="n">
        <v>23</v>
      </c>
      <c r="B28" s="66" t="n">
        <v>23</v>
      </c>
      <c r="C28" s="67">
        <f>IFERROR(VLOOKUP($B28,'بيانات الموظفين'!$B$7:$K$65,2,FALSE),"—")</f>
        <v/>
      </c>
      <c r="D28" s="68">
        <f>IFERROR(INDEX('01-يناير'!$AQ$8:$AQ$66,MATCH($B28,'01-يناير'!$B$8:$B$66,0)),0)</f>
        <v/>
      </c>
      <c r="E28" s="68">
        <f>IFERROR(INDEX('02-فبراير'!$AQ$8:$AQ$66,MATCH($B28,'02-فبراير'!$B$8:$B$66,0)),0)</f>
        <v/>
      </c>
      <c r="F28" s="68">
        <f>IFERROR(INDEX('03-مارس'!$AQ$8:$AQ$66,MATCH($B28,'03-مارس'!$B$8:$B$66,0)),0)</f>
        <v/>
      </c>
      <c r="G28" s="68">
        <f>IFERROR(INDEX('04-أبريل'!$AQ$8:$AQ$66,MATCH($B28,'04-أبريل'!$B$8:$B$66,0)),0)</f>
        <v/>
      </c>
      <c r="H28" s="68">
        <f>IFERROR(INDEX('05-مايو'!$AQ$8:$AQ$66,MATCH($B28,'05-مايو'!$B$8:$B$66,0)),0)</f>
        <v/>
      </c>
      <c r="I28" s="68">
        <f>IFERROR(INDEX('06-يونيو'!$AQ$8:$AQ$66,MATCH($B28,'06-يونيو'!$B$8:$B$66,0)),0)</f>
        <v/>
      </c>
      <c r="J28" s="68">
        <f>IFERROR(INDEX('07-يوليو'!$AQ$8:$AQ$66,MATCH($B28,'07-يوليو'!$B$8:$B$66,0)),0)</f>
        <v/>
      </c>
      <c r="K28" s="68">
        <f>IFERROR(INDEX('08-أغسطس'!$AQ$8:$AQ$66,MATCH($B28,'08-أغسطس'!$B$8:$B$66,0)),0)</f>
        <v/>
      </c>
      <c r="L28" s="68">
        <f>IFERROR(INDEX('09-سبتمبر'!$AQ$8:$AQ$66,MATCH($B28,'09-سبتمبر'!$B$8:$B$66,0)),0)</f>
        <v/>
      </c>
      <c r="M28" s="68">
        <f>IFERROR(INDEX('10-أكتوبر'!$AQ$8:$AQ$66,MATCH($B28,'10-أكتوبر'!$B$8:$B$66,0)),0)</f>
        <v/>
      </c>
      <c r="N28" s="68">
        <f>IFERROR(INDEX('11-نوفمبر'!$AQ$8:$AQ$66,MATCH($B28,'11-نوفمبر'!$B$8:$B$66,0)),0)</f>
        <v/>
      </c>
      <c r="O28" s="68">
        <f>IFERROR(INDEX('12-ديسمبر'!$AQ$8:$AQ$66,MATCH($B28,'12-ديسمبر'!$B$8:$B$66,0)),0)</f>
        <v/>
      </c>
      <c r="P28" s="69">
        <f>SUM(D28:O28)</f>
        <v/>
      </c>
    </row>
    <row r="29" ht="19" customHeight="1">
      <c r="A29" s="70" t="n">
        <v>24</v>
      </c>
      <c r="B29" s="71" t="n">
        <v>24</v>
      </c>
      <c r="C29" s="72">
        <f>IFERROR(VLOOKUP($B29,'بيانات الموظفين'!$B$7:$K$65,2,FALSE),"—")</f>
        <v/>
      </c>
      <c r="D29" s="73">
        <f>IFERROR(INDEX('01-يناير'!$AQ$8:$AQ$66,MATCH($B29,'01-يناير'!$B$8:$B$66,0)),0)</f>
        <v/>
      </c>
      <c r="E29" s="73">
        <f>IFERROR(INDEX('02-فبراير'!$AQ$8:$AQ$66,MATCH($B29,'02-فبراير'!$B$8:$B$66,0)),0)</f>
        <v/>
      </c>
      <c r="F29" s="73">
        <f>IFERROR(INDEX('03-مارس'!$AQ$8:$AQ$66,MATCH($B29,'03-مارس'!$B$8:$B$66,0)),0)</f>
        <v/>
      </c>
      <c r="G29" s="73">
        <f>IFERROR(INDEX('04-أبريل'!$AQ$8:$AQ$66,MATCH($B29,'04-أبريل'!$B$8:$B$66,0)),0)</f>
        <v/>
      </c>
      <c r="H29" s="73">
        <f>IFERROR(INDEX('05-مايو'!$AQ$8:$AQ$66,MATCH($B29,'05-مايو'!$B$8:$B$66,0)),0)</f>
        <v/>
      </c>
      <c r="I29" s="73">
        <f>IFERROR(INDEX('06-يونيو'!$AQ$8:$AQ$66,MATCH($B29,'06-يونيو'!$B$8:$B$66,0)),0)</f>
        <v/>
      </c>
      <c r="J29" s="73">
        <f>IFERROR(INDEX('07-يوليو'!$AQ$8:$AQ$66,MATCH($B29,'07-يوليو'!$B$8:$B$66,0)),0)</f>
        <v/>
      </c>
      <c r="K29" s="73">
        <f>IFERROR(INDEX('08-أغسطس'!$AQ$8:$AQ$66,MATCH($B29,'08-أغسطس'!$B$8:$B$66,0)),0)</f>
        <v/>
      </c>
      <c r="L29" s="73">
        <f>IFERROR(INDEX('09-سبتمبر'!$AQ$8:$AQ$66,MATCH($B29,'09-سبتمبر'!$B$8:$B$66,0)),0)</f>
        <v/>
      </c>
      <c r="M29" s="73">
        <f>IFERROR(INDEX('10-أكتوبر'!$AQ$8:$AQ$66,MATCH($B29,'10-أكتوبر'!$B$8:$B$66,0)),0)</f>
        <v/>
      </c>
      <c r="N29" s="73">
        <f>IFERROR(INDEX('11-نوفمبر'!$AQ$8:$AQ$66,MATCH($B29,'11-نوفمبر'!$B$8:$B$66,0)),0)</f>
        <v/>
      </c>
      <c r="O29" s="73">
        <f>IFERROR(INDEX('12-ديسمبر'!$AQ$8:$AQ$66,MATCH($B29,'12-ديسمبر'!$B$8:$B$66,0)),0)</f>
        <v/>
      </c>
      <c r="P29" s="69">
        <f>SUM(D29:O29)</f>
        <v/>
      </c>
    </row>
    <row r="30" ht="19" customHeight="1">
      <c r="A30" s="65" t="n">
        <v>25</v>
      </c>
      <c r="B30" s="66" t="n">
        <v>25</v>
      </c>
      <c r="C30" s="67">
        <f>IFERROR(VLOOKUP($B30,'بيانات الموظفين'!$B$7:$K$65,2,FALSE),"—")</f>
        <v/>
      </c>
      <c r="D30" s="68">
        <f>IFERROR(INDEX('01-يناير'!$AQ$8:$AQ$66,MATCH($B30,'01-يناير'!$B$8:$B$66,0)),0)</f>
        <v/>
      </c>
      <c r="E30" s="68">
        <f>IFERROR(INDEX('02-فبراير'!$AQ$8:$AQ$66,MATCH($B30,'02-فبراير'!$B$8:$B$66,0)),0)</f>
        <v/>
      </c>
      <c r="F30" s="68">
        <f>IFERROR(INDEX('03-مارس'!$AQ$8:$AQ$66,MATCH($B30,'03-مارس'!$B$8:$B$66,0)),0)</f>
        <v/>
      </c>
      <c r="G30" s="68">
        <f>IFERROR(INDEX('04-أبريل'!$AQ$8:$AQ$66,MATCH($B30,'04-أبريل'!$B$8:$B$66,0)),0)</f>
        <v/>
      </c>
      <c r="H30" s="68">
        <f>IFERROR(INDEX('05-مايو'!$AQ$8:$AQ$66,MATCH($B30,'05-مايو'!$B$8:$B$66,0)),0)</f>
        <v/>
      </c>
      <c r="I30" s="68">
        <f>IFERROR(INDEX('06-يونيو'!$AQ$8:$AQ$66,MATCH($B30,'06-يونيو'!$B$8:$B$66,0)),0)</f>
        <v/>
      </c>
      <c r="J30" s="68">
        <f>IFERROR(INDEX('07-يوليو'!$AQ$8:$AQ$66,MATCH($B30,'07-يوليو'!$B$8:$B$66,0)),0)</f>
        <v/>
      </c>
      <c r="K30" s="68">
        <f>IFERROR(INDEX('08-أغسطس'!$AQ$8:$AQ$66,MATCH($B30,'08-أغسطس'!$B$8:$B$66,0)),0)</f>
        <v/>
      </c>
      <c r="L30" s="68">
        <f>IFERROR(INDEX('09-سبتمبر'!$AQ$8:$AQ$66,MATCH($B30,'09-سبتمبر'!$B$8:$B$66,0)),0)</f>
        <v/>
      </c>
      <c r="M30" s="68">
        <f>IFERROR(INDEX('10-أكتوبر'!$AQ$8:$AQ$66,MATCH($B30,'10-أكتوبر'!$B$8:$B$66,0)),0)</f>
        <v/>
      </c>
      <c r="N30" s="68">
        <f>IFERROR(INDEX('11-نوفمبر'!$AQ$8:$AQ$66,MATCH($B30,'11-نوفمبر'!$B$8:$B$66,0)),0)</f>
        <v/>
      </c>
      <c r="O30" s="68">
        <f>IFERROR(INDEX('12-ديسمبر'!$AQ$8:$AQ$66,MATCH($B30,'12-ديسمبر'!$B$8:$B$66,0)),0)</f>
        <v/>
      </c>
      <c r="P30" s="69">
        <f>SUM(D30:O30)</f>
        <v/>
      </c>
    </row>
    <row r="31" ht="19" customHeight="1">
      <c r="A31" s="70" t="n">
        <v>26</v>
      </c>
      <c r="B31" s="71" t="n">
        <v>26</v>
      </c>
      <c r="C31" s="72">
        <f>IFERROR(VLOOKUP($B31,'بيانات الموظفين'!$B$7:$K$65,2,FALSE),"—")</f>
        <v/>
      </c>
      <c r="D31" s="73">
        <f>IFERROR(INDEX('01-يناير'!$AQ$8:$AQ$66,MATCH($B31,'01-يناير'!$B$8:$B$66,0)),0)</f>
        <v/>
      </c>
      <c r="E31" s="73">
        <f>IFERROR(INDEX('02-فبراير'!$AQ$8:$AQ$66,MATCH($B31,'02-فبراير'!$B$8:$B$66,0)),0)</f>
        <v/>
      </c>
      <c r="F31" s="73">
        <f>IFERROR(INDEX('03-مارس'!$AQ$8:$AQ$66,MATCH($B31,'03-مارس'!$B$8:$B$66,0)),0)</f>
        <v/>
      </c>
      <c r="G31" s="73">
        <f>IFERROR(INDEX('04-أبريل'!$AQ$8:$AQ$66,MATCH($B31,'04-أبريل'!$B$8:$B$66,0)),0)</f>
        <v/>
      </c>
      <c r="H31" s="73">
        <f>IFERROR(INDEX('05-مايو'!$AQ$8:$AQ$66,MATCH($B31,'05-مايو'!$B$8:$B$66,0)),0)</f>
        <v/>
      </c>
      <c r="I31" s="73">
        <f>IFERROR(INDEX('06-يونيو'!$AQ$8:$AQ$66,MATCH($B31,'06-يونيو'!$B$8:$B$66,0)),0)</f>
        <v/>
      </c>
      <c r="J31" s="73">
        <f>IFERROR(INDEX('07-يوليو'!$AQ$8:$AQ$66,MATCH($B31,'07-يوليو'!$B$8:$B$66,0)),0)</f>
        <v/>
      </c>
      <c r="K31" s="73">
        <f>IFERROR(INDEX('08-أغسطس'!$AQ$8:$AQ$66,MATCH($B31,'08-أغسطس'!$B$8:$B$66,0)),0)</f>
        <v/>
      </c>
      <c r="L31" s="73">
        <f>IFERROR(INDEX('09-سبتمبر'!$AQ$8:$AQ$66,MATCH($B31,'09-سبتمبر'!$B$8:$B$66,0)),0)</f>
        <v/>
      </c>
      <c r="M31" s="73">
        <f>IFERROR(INDEX('10-أكتوبر'!$AQ$8:$AQ$66,MATCH($B31,'10-أكتوبر'!$B$8:$B$66,0)),0)</f>
        <v/>
      </c>
      <c r="N31" s="73">
        <f>IFERROR(INDEX('11-نوفمبر'!$AQ$8:$AQ$66,MATCH($B31,'11-نوفمبر'!$B$8:$B$66,0)),0)</f>
        <v/>
      </c>
      <c r="O31" s="73">
        <f>IFERROR(INDEX('12-ديسمبر'!$AQ$8:$AQ$66,MATCH($B31,'12-ديسمبر'!$B$8:$B$66,0)),0)</f>
        <v/>
      </c>
      <c r="P31" s="69">
        <f>SUM(D31:O31)</f>
        <v/>
      </c>
    </row>
    <row r="32" ht="19" customHeight="1">
      <c r="A32" s="65" t="n">
        <v>27</v>
      </c>
      <c r="B32" s="66" t="n">
        <v>27</v>
      </c>
      <c r="C32" s="67">
        <f>IFERROR(VLOOKUP($B32,'بيانات الموظفين'!$B$7:$K$65,2,FALSE),"—")</f>
        <v/>
      </c>
      <c r="D32" s="68">
        <f>IFERROR(INDEX('01-يناير'!$AQ$8:$AQ$66,MATCH($B32,'01-يناير'!$B$8:$B$66,0)),0)</f>
        <v/>
      </c>
      <c r="E32" s="68">
        <f>IFERROR(INDEX('02-فبراير'!$AQ$8:$AQ$66,MATCH($B32,'02-فبراير'!$B$8:$B$66,0)),0)</f>
        <v/>
      </c>
      <c r="F32" s="68">
        <f>IFERROR(INDEX('03-مارس'!$AQ$8:$AQ$66,MATCH($B32,'03-مارس'!$B$8:$B$66,0)),0)</f>
        <v/>
      </c>
      <c r="G32" s="68">
        <f>IFERROR(INDEX('04-أبريل'!$AQ$8:$AQ$66,MATCH($B32,'04-أبريل'!$B$8:$B$66,0)),0)</f>
        <v/>
      </c>
      <c r="H32" s="68">
        <f>IFERROR(INDEX('05-مايو'!$AQ$8:$AQ$66,MATCH($B32,'05-مايو'!$B$8:$B$66,0)),0)</f>
        <v/>
      </c>
      <c r="I32" s="68">
        <f>IFERROR(INDEX('06-يونيو'!$AQ$8:$AQ$66,MATCH($B32,'06-يونيو'!$B$8:$B$66,0)),0)</f>
        <v/>
      </c>
      <c r="J32" s="68">
        <f>IFERROR(INDEX('07-يوليو'!$AQ$8:$AQ$66,MATCH($B32,'07-يوليو'!$B$8:$B$66,0)),0)</f>
        <v/>
      </c>
      <c r="K32" s="68">
        <f>IFERROR(INDEX('08-أغسطس'!$AQ$8:$AQ$66,MATCH($B32,'08-أغسطس'!$B$8:$B$66,0)),0)</f>
        <v/>
      </c>
      <c r="L32" s="68">
        <f>IFERROR(INDEX('09-سبتمبر'!$AQ$8:$AQ$66,MATCH($B32,'09-سبتمبر'!$B$8:$B$66,0)),0)</f>
        <v/>
      </c>
      <c r="M32" s="68">
        <f>IFERROR(INDEX('10-أكتوبر'!$AQ$8:$AQ$66,MATCH($B32,'10-أكتوبر'!$B$8:$B$66,0)),0)</f>
        <v/>
      </c>
      <c r="N32" s="68">
        <f>IFERROR(INDEX('11-نوفمبر'!$AQ$8:$AQ$66,MATCH($B32,'11-نوفمبر'!$B$8:$B$66,0)),0)</f>
        <v/>
      </c>
      <c r="O32" s="68">
        <f>IFERROR(INDEX('12-ديسمبر'!$AQ$8:$AQ$66,MATCH($B32,'12-ديسمبر'!$B$8:$B$66,0)),0)</f>
        <v/>
      </c>
      <c r="P32" s="69">
        <f>SUM(D32:O32)</f>
        <v/>
      </c>
    </row>
    <row r="33" ht="19" customHeight="1">
      <c r="A33" s="70" t="n">
        <v>28</v>
      </c>
      <c r="B33" s="71" t="n">
        <v>28</v>
      </c>
      <c r="C33" s="72">
        <f>IFERROR(VLOOKUP($B33,'بيانات الموظفين'!$B$7:$K$65,2,FALSE),"—")</f>
        <v/>
      </c>
      <c r="D33" s="73">
        <f>IFERROR(INDEX('01-يناير'!$AQ$8:$AQ$66,MATCH($B33,'01-يناير'!$B$8:$B$66,0)),0)</f>
        <v/>
      </c>
      <c r="E33" s="73">
        <f>IFERROR(INDEX('02-فبراير'!$AQ$8:$AQ$66,MATCH($B33,'02-فبراير'!$B$8:$B$66,0)),0)</f>
        <v/>
      </c>
      <c r="F33" s="73">
        <f>IFERROR(INDEX('03-مارس'!$AQ$8:$AQ$66,MATCH($B33,'03-مارس'!$B$8:$B$66,0)),0)</f>
        <v/>
      </c>
      <c r="G33" s="73">
        <f>IFERROR(INDEX('04-أبريل'!$AQ$8:$AQ$66,MATCH($B33,'04-أبريل'!$B$8:$B$66,0)),0)</f>
        <v/>
      </c>
      <c r="H33" s="73">
        <f>IFERROR(INDEX('05-مايو'!$AQ$8:$AQ$66,MATCH($B33,'05-مايو'!$B$8:$B$66,0)),0)</f>
        <v/>
      </c>
      <c r="I33" s="73">
        <f>IFERROR(INDEX('06-يونيو'!$AQ$8:$AQ$66,MATCH($B33,'06-يونيو'!$B$8:$B$66,0)),0)</f>
        <v/>
      </c>
      <c r="J33" s="73">
        <f>IFERROR(INDEX('07-يوليو'!$AQ$8:$AQ$66,MATCH($B33,'07-يوليو'!$B$8:$B$66,0)),0)</f>
        <v/>
      </c>
      <c r="K33" s="73">
        <f>IFERROR(INDEX('08-أغسطس'!$AQ$8:$AQ$66,MATCH($B33,'08-أغسطس'!$B$8:$B$66,0)),0)</f>
        <v/>
      </c>
      <c r="L33" s="73">
        <f>IFERROR(INDEX('09-سبتمبر'!$AQ$8:$AQ$66,MATCH($B33,'09-سبتمبر'!$B$8:$B$66,0)),0)</f>
        <v/>
      </c>
      <c r="M33" s="73">
        <f>IFERROR(INDEX('10-أكتوبر'!$AQ$8:$AQ$66,MATCH($B33,'10-أكتوبر'!$B$8:$B$66,0)),0)</f>
        <v/>
      </c>
      <c r="N33" s="73">
        <f>IFERROR(INDEX('11-نوفمبر'!$AQ$8:$AQ$66,MATCH($B33,'11-نوفمبر'!$B$8:$B$66,0)),0)</f>
        <v/>
      </c>
      <c r="O33" s="73">
        <f>IFERROR(INDEX('12-ديسمبر'!$AQ$8:$AQ$66,MATCH($B33,'12-ديسمبر'!$B$8:$B$66,0)),0)</f>
        <v/>
      </c>
      <c r="P33" s="69">
        <f>SUM(D33:O33)</f>
        <v/>
      </c>
    </row>
    <row r="34" ht="19" customHeight="1">
      <c r="A34" s="65" t="n">
        <v>29</v>
      </c>
      <c r="B34" s="66" t="n">
        <v>29</v>
      </c>
      <c r="C34" s="67">
        <f>IFERROR(VLOOKUP($B34,'بيانات الموظفين'!$B$7:$K$65,2,FALSE),"—")</f>
        <v/>
      </c>
      <c r="D34" s="68">
        <f>IFERROR(INDEX('01-يناير'!$AQ$8:$AQ$66,MATCH($B34,'01-يناير'!$B$8:$B$66,0)),0)</f>
        <v/>
      </c>
      <c r="E34" s="68">
        <f>IFERROR(INDEX('02-فبراير'!$AQ$8:$AQ$66,MATCH($B34,'02-فبراير'!$B$8:$B$66,0)),0)</f>
        <v/>
      </c>
      <c r="F34" s="68">
        <f>IFERROR(INDEX('03-مارس'!$AQ$8:$AQ$66,MATCH($B34,'03-مارس'!$B$8:$B$66,0)),0)</f>
        <v/>
      </c>
      <c r="G34" s="68">
        <f>IFERROR(INDEX('04-أبريل'!$AQ$8:$AQ$66,MATCH($B34,'04-أبريل'!$B$8:$B$66,0)),0)</f>
        <v/>
      </c>
      <c r="H34" s="68">
        <f>IFERROR(INDEX('05-مايو'!$AQ$8:$AQ$66,MATCH($B34,'05-مايو'!$B$8:$B$66,0)),0)</f>
        <v/>
      </c>
      <c r="I34" s="68">
        <f>IFERROR(INDEX('06-يونيو'!$AQ$8:$AQ$66,MATCH($B34,'06-يونيو'!$B$8:$B$66,0)),0)</f>
        <v/>
      </c>
      <c r="J34" s="68">
        <f>IFERROR(INDEX('07-يوليو'!$AQ$8:$AQ$66,MATCH($B34,'07-يوليو'!$B$8:$B$66,0)),0)</f>
        <v/>
      </c>
      <c r="K34" s="68">
        <f>IFERROR(INDEX('08-أغسطس'!$AQ$8:$AQ$66,MATCH($B34,'08-أغسطس'!$B$8:$B$66,0)),0)</f>
        <v/>
      </c>
      <c r="L34" s="68">
        <f>IFERROR(INDEX('09-سبتمبر'!$AQ$8:$AQ$66,MATCH($B34,'09-سبتمبر'!$B$8:$B$66,0)),0)</f>
        <v/>
      </c>
      <c r="M34" s="68">
        <f>IFERROR(INDEX('10-أكتوبر'!$AQ$8:$AQ$66,MATCH($B34,'10-أكتوبر'!$B$8:$B$66,0)),0)</f>
        <v/>
      </c>
      <c r="N34" s="68">
        <f>IFERROR(INDEX('11-نوفمبر'!$AQ$8:$AQ$66,MATCH($B34,'11-نوفمبر'!$B$8:$B$66,0)),0)</f>
        <v/>
      </c>
      <c r="O34" s="68">
        <f>IFERROR(INDEX('12-ديسمبر'!$AQ$8:$AQ$66,MATCH($B34,'12-ديسمبر'!$B$8:$B$66,0)),0)</f>
        <v/>
      </c>
      <c r="P34" s="69">
        <f>SUM(D34:O34)</f>
        <v/>
      </c>
    </row>
    <row r="35" ht="19" customHeight="1">
      <c r="A35" s="70" t="n">
        <v>30</v>
      </c>
      <c r="B35" s="71" t="n">
        <v>30</v>
      </c>
      <c r="C35" s="72">
        <f>IFERROR(VLOOKUP($B35,'بيانات الموظفين'!$B$7:$K$65,2,FALSE),"—")</f>
        <v/>
      </c>
      <c r="D35" s="73">
        <f>IFERROR(INDEX('01-يناير'!$AQ$8:$AQ$66,MATCH($B35,'01-يناير'!$B$8:$B$66,0)),0)</f>
        <v/>
      </c>
      <c r="E35" s="73">
        <f>IFERROR(INDEX('02-فبراير'!$AQ$8:$AQ$66,MATCH($B35,'02-فبراير'!$B$8:$B$66,0)),0)</f>
        <v/>
      </c>
      <c r="F35" s="73">
        <f>IFERROR(INDEX('03-مارس'!$AQ$8:$AQ$66,MATCH($B35,'03-مارس'!$B$8:$B$66,0)),0)</f>
        <v/>
      </c>
      <c r="G35" s="73">
        <f>IFERROR(INDEX('04-أبريل'!$AQ$8:$AQ$66,MATCH($B35,'04-أبريل'!$B$8:$B$66,0)),0)</f>
        <v/>
      </c>
      <c r="H35" s="73">
        <f>IFERROR(INDEX('05-مايو'!$AQ$8:$AQ$66,MATCH($B35,'05-مايو'!$B$8:$B$66,0)),0)</f>
        <v/>
      </c>
      <c r="I35" s="73">
        <f>IFERROR(INDEX('06-يونيو'!$AQ$8:$AQ$66,MATCH($B35,'06-يونيو'!$B$8:$B$66,0)),0)</f>
        <v/>
      </c>
      <c r="J35" s="73">
        <f>IFERROR(INDEX('07-يوليو'!$AQ$8:$AQ$66,MATCH($B35,'07-يوليو'!$B$8:$B$66,0)),0)</f>
        <v/>
      </c>
      <c r="K35" s="73">
        <f>IFERROR(INDEX('08-أغسطس'!$AQ$8:$AQ$66,MATCH($B35,'08-أغسطس'!$B$8:$B$66,0)),0)</f>
        <v/>
      </c>
      <c r="L35" s="73">
        <f>IFERROR(INDEX('09-سبتمبر'!$AQ$8:$AQ$66,MATCH($B35,'09-سبتمبر'!$B$8:$B$66,0)),0)</f>
        <v/>
      </c>
      <c r="M35" s="73">
        <f>IFERROR(INDEX('10-أكتوبر'!$AQ$8:$AQ$66,MATCH($B35,'10-أكتوبر'!$B$8:$B$66,0)),0)</f>
        <v/>
      </c>
      <c r="N35" s="73">
        <f>IFERROR(INDEX('11-نوفمبر'!$AQ$8:$AQ$66,MATCH($B35,'11-نوفمبر'!$B$8:$B$66,0)),0)</f>
        <v/>
      </c>
      <c r="O35" s="73">
        <f>IFERROR(INDEX('12-ديسمبر'!$AQ$8:$AQ$66,MATCH($B35,'12-ديسمبر'!$B$8:$B$66,0)),0)</f>
        <v/>
      </c>
      <c r="P35" s="69">
        <f>SUM(D35:O35)</f>
        <v/>
      </c>
    </row>
    <row r="36" ht="19" customHeight="1">
      <c r="A36" s="65" t="n">
        <v>31</v>
      </c>
      <c r="B36" s="66" t="n">
        <v>31</v>
      </c>
      <c r="C36" s="67">
        <f>IFERROR(VLOOKUP($B36,'بيانات الموظفين'!$B$7:$K$65,2,FALSE),"—")</f>
        <v/>
      </c>
      <c r="D36" s="68">
        <f>IFERROR(INDEX('01-يناير'!$AQ$8:$AQ$66,MATCH($B36,'01-يناير'!$B$8:$B$66,0)),0)</f>
        <v/>
      </c>
      <c r="E36" s="68">
        <f>IFERROR(INDEX('02-فبراير'!$AQ$8:$AQ$66,MATCH($B36,'02-فبراير'!$B$8:$B$66,0)),0)</f>
        <v/>
      </c>
      <c r="F36" s="68">
        <f>IFERROR(INDEX('03-مارس'!$AQ$8:$AQ$66,MATCH($B36,'03-مارس'!$B$8:$B$66,0)),0)</f>
        <v/>
      </c>
      <c r="G36" s="68">
        <f>IFERROR(INDEX('04-أبريل'!$AQ$8:$AQ$66,MATCH($B36,'04-أبريل'!$B$8:$B$66,0)),0)</f>
        <v/>
      </c>
      <c r="H36" s="68">
        <f>IFERROR(INDEX('05-مايو'!$AQ$8:$AQ$66,MATCH($B36,'05-مايو'!$B$8:$B$66,0)),0)</f>
        <v/>
      </c>
      <c r="I36" s="68">
        <f>IFERROR(INDEX('06-يونيو'!$AQ$8:$AQ$66,MATCH($B36,'06-يونيو'!$B$8:$B$66,0)),0)</f>
        <v/>
      </c>
      <c r="J36" s="68">
        <f>IFERROR(INDEX('07-يوليو'!$AQ$8:$AQ$66,MATCH($B36,'07-يوليو'!$B$8:$B$66,0)),0)</f>
        <v/>
      </c>
      <c r="K36" s="68">
        <f>IFERROR(INDEX('08-أغسطس'!$AQ$8:$AQ$66,MATCH($B36,'08-أغسطس'!$B$8:$B$66,0)),0)</f>
        <v/>
      </c>
      <c r="L36" s="68">
        <f>IFERROR(INDEX('09-سبتمبر'!$AQ$8:$AQ$66,MATCH($B36,'09-سبتمبر'!$B$8:$B$66,0)),0)</f>
        <v/>
      </c>
      <c r="M36" s="68">
        <f>IFERROR(INDEX('10-أكتوبر'!$AQ$8:$AQ$66,MATCH($B36,'10-أكتوبر'!$B$8:$B$66,0)),0)</f>
        <v/>
      </c>
      <c r="N36" s="68">
        <f>IFERROR(INDEX('11-نوفمبر'!$AQ$8:$AQ$66,MATCH($B36,'11-نوفمبر'!$B$8:$B$66,0)),0)</f>
        <v/>
      </c>
      <c r="O36" s="68">
        <f>IFERROR(INDEX('12-ديسمبر'!$AQ$8:$AQ$66,MATCH($B36,'12-ديسمبر'!$B$8:$B$66,0)),0)</f>
        <v/>
      </c>
      <c r="P36" s="69">
        <f>SUM(D36:O36)</f>
        <v/>
      </c>
    </row>
    <row r="37" ht="19" customHeight="1">
      <c r="A37" s="70" t="n">
        <v>32</v>
      </c>
      <c r="B37" s="71" t="n">
        <v>32</v>
      </c>
      <c r="C37" s="72">
        <f>IFERROR(VLOOKUP($B37,'بيانات الموظفين'!$B$7:$K$65,2,FALSE),"—")</f>
        <v/>
      </c>
      <c r="D37" s="73">
        <f>IFERROR(INDEX('01-يناير'!$AQ$8:$AQ$66,MATCH($B37,'01-يناير'!$B$8:$B$66,0)),0)</f>
        <v/>
      </c>
      <c r="E37" s="73">
        <f>IFERROR(INDEX('02-فبراير'!$AQ$8:$AQ$66,MATCH($B37,'02-فبراير'!$B$8:$B$66,0)),0)</f>
        <v/>
      </c>
      <c r="F37" s="73">
        <f>IFERROR(INDEX('03-مارس'!$AQ$8:$AQ$66,MATCH($B37,'03-مارس'!$B$8:$B$66,0)),0)</f>
        <v/>
      </c>
      <c r="G37" s="73">
        <f>IFERROR(INDEX('04-أبريل'!$AQ$8:$AQ$66,MATCH($B37,'04-أبريل'!$B$8:$B$66,0)),0)</f>
        <v/>
      </c>
      <c r="H37" s="73">
        <f>IFERROR(INDEX('05-مايو'!$AQ$8:$AQ$66,MATCH($B37,'05-مايو'!$B$8:$B$66,0)),0)</f>
        <v/>
      </c>
      <c r="I37" s="73">
        <f>IFERROR(INDEX('06-يونيو'!$AQ$8:$AQ$66,MATCH($B37,'06-يونيو'!$B$8:$B$66,0)),0)</f>
        <v/>
      </c>
      <c r="J37" s="73">
        <f>IFERROR(INDEX('07-يوليو'!$AQ$8:$AQ$66,MATCH($B37,'07-يوليو'!$B$8:$B$66,0)),0)</f>
        <v/>
      </c>
      <c r="K37" s="73">
        <f>IFERROR(INDEX('08-أغسطس'!$AQ$8:$AQ$66,MATCH($B37,'08-أغسطس'!$B$8:$B$66,0)),0)</f>
        <v/>
      </c>
      <c r="L37" s="73">
        <f>IFERROR(INDEX('09-سبتمبر'!$AQ$8:$AQ$66,MATCH($B37,'09-سبتمبر'!$B$8:$B$66,0)),0)</f>
        <v/>
      </c>
      <c r="M37" s="73">
        <f>IFERROR(INDEX('10-أكتوبر'!$AQ$8:$AQ$66,MATCH($B37,'10-أكتوبر'!$B$8:$B$66,0)),0)</f>
        <v/>
      </c>
      <c r="N37" s="73">
        <f>IFERROR(INDEX('11-نوفمبر'!$AQ$8:$AQ$66,MATCH($B37,'11-نوفمبر'!$B$8:$B$66,0)),0)</f>
        <v/>
      </c>
      <c r="O37" s="73">
        <f>IFERROR(INDEX('12-ديسمبر'!$AQ$8:$AQ$66,MATCH($B37,'12-ديسمبر'!$B$8:$B$66,0)),0)</f>
        <v/>
      </c>
      <c r="P37" s="69">
        <f>SUM(D37:O37)</f>
        <v/>
      </c>
    </row>
    <row r="38" ht="19" customHeight="1">
      <c r="A38" s="65" t="n">
        <v>33</v>
      </c>
      <c r="B38" s="66" t="n">
        <v>33</v>
      </c>
      <c r="C38" s="67">
        <f>IFERROR(VLOOKUP($B38,'بيانات الموظفين'!$B$7:$K$65,2,FALSE),"—")</f>
        <v/>
      </c>
      <c r="D38" s="68">
        <f>IFERROR(INDEX('01-يناير'!$AQ$8:$AQ$66,MATCH($B38,'01-يناير'!$B$8:$B$66,0)),0)</f>
        <v/>
      </c>
      <c r="E38" s="68">
        <f>IFERROR(INDEX('02-فبراير'!$AQ$8:$AQ$66,MATCH($B38,'02-فبراير'!$B$8:$B$66,0)),0)</f>
        <v/>
      </c>
      <c r="F38" s="68">
        <f>IFERROR(INDEX('03-مارس'!$AQ$8:$AQ$66,MATCH($B38,'03-مارس'!$B$8:$B$66,0)),0)</f>
        <v/>
      </c>
      <c r="G38" s="68">
        <f>IFERROR(INDEX('04-أبريل'!$AQ$8:$AQ$66,MATCH($B38,'04-أبريل'!$B$8:$B$66,0)),0)</f>
        <v/>
      </c>
      <c r="H38" s="68">
        <f>IFERROR(INDEX('05-مايو'!$AQ$8:$AQ$66,MATCH($B38,'05-مايو'!$B$8:$B$66,0)),0)</f>
        <v/>
      </c>
      <c r="I38" s="68">
        <f>IFERROR(INDEX('06-يونيو'!$AQ$8:$AQ$66,MATCH($B38,'06-يونيو'!$B$8:$B$66,0)),0)</f>
        <v/>
      </c>
      <c r="J38" s="68">
        <f>IFERROR(INDEX('07-يوليو'!$AQ$8:$AQ$66,MATCH($B38,'07-يوليو'!$B$8:$B$66,0)),0)</f>
        <v/>
      </c>
      <c r="K38" s="68">
        <f>IFERROR(INDEX('08-أغسطس'!$AQ$8:$AQ$66,MATCH($B38,'08-أغسطس'!$B$8:$B$66,0)),0)</f>
        <v/>
      </c>
      <c r="L38" s="68">
        <f>IFERROR(INDEX('09-سبتمبر'!$AQ$8:$AQ$66,MATCH($B38,'09-سبتمبر'!$B$8:$B$66,0)),0)</f>
        <v/>
      </c>
      <c r="M38" s="68">
        <f>IFERROR(INDEX('10-أكتوبر'!$AQ$8:$AQ$66,MATCH($B38,'10-أكتوبر'!$B$8:$B$66,0)),0)</f>
        <v/>
      </c>
      <c r="N38" s="68">
        <f>IFERROR(INDEX('11-نوفمبر'!$AQ$8:$AQ$66,MATCH($B38,'11-نوفمبر'!$B$8:$B$66,0)),0)</f>
        <v/>
      </c>
      <c r="O38" s="68">
        <f>IFERROR(INDEX('12-ديسمبر'!$AQ$8:$AQ$66,MATCH($B38,'12-ديسمبر'!$B$8:$B$66,0)),0)</f>
        <v/>
      </c>
      <c r="P38" s="69">
        <f>SUM(D38:O38)</f>
        <v/>
      </c>
    </row>
    <row r="39" ht="19" customHeight="1">
      <c r="A39" s="70" t="n">
        <v>34</v>
      </c>
      <c r="B39" s="71" t="n">
        <v>34</v>
      </c>
      <c r="C39" s="72">
        <f>IFERROR(VLOOKUP($B39,'بيانات الموظفين'!$B$7:$K$65,2,FALSE),"—")</f>
        <v/>
      </c>
      <c r="D39" s="73">
        <f>IFERROR(INDEX('01-يناير'!$AQ$8:$AQ$66,MATCH($B39,'01-يناير'!$B$8:$B$66,0)),0)</f>
        <v/>
      </c>
      <c r="E39" s="73">
        <f>IFERROR(INDEX('02-فبراير'!$AQ$8:$AQ$66,MATCH($B39,'02-فبراير'!$B$8:$B$66,0)),0)</f>
        <v/>
      </c>
      <c r="F39" s="73">
        <f>IFERROR(INDEX('03-مارس'!$AQ$8:$AQ$66,MATCH($B39,'03-مارس'!$B$8:$B$66,0)),0)</f>
        <v/>
      </c>
      <c r="G39" s="73">
        <f>IFERROR(INDEX('04-أبريل'!$AQ$8:$AQ$66,MATCH($B39,'04-أبريل'!$B$8:$B$66,0)),0)</f>
        <v/>
      </c>
      <c r="H39" s="73">
        <f>IFERROR(INDEX('05-مايو'!$AQ$8:$AQ$66,MATCH($B39,'05-مايو'!$B$8:$B$66,0)),0)</f>
        <v/>
      </c>
      <c r="I39" s="73">
        <f>IFERROR(INDEX('06-يونيو'!$AQ$8:$AQ$66,MATCH($B39,'06-يونيو'!$B$8:$B$66,0)),0)</f>
        <v/>
      </c>
      <c r="J39" s="73">
        <f>IFERROR(INDEX('07-يوليو'!$AQ$8:$AQ$66,MATCH($B39,'07-يوليو'!$B$8:$B$66,0)),0)</f>
        <v/>
      </c>
      <c r="K39" s="73">
        <f>IFERROR(INDEX('08-أغسطس'!$AQ$8:$AQ$66,MATCH($B39,'08-أغسطس'!$B$8:$B$66,0)),0)</f>
        <v/>
      </c>
      <c r="L39" s="73">
        <f>IFERROR(INDEX('09-سبتمبر'!$AQ$8:$AQ$66,MATCH($B39,'09-سبتمبر'!$B$8:$B$66,0)),0)</f>
        <v/>
      </c>
      <c r="M39" s="73">
        <f>IFERROR(INDEX('10-أكتوبر'!$AQ$8:$AQ$66,MATCH($B39,'10-أكتوبر'!$B$8:$B$66,0)),0)</f>
        <v/>
      </c>
      <c r="N39" s="73">
        <f>IFERROR(INDEX('11-نوفمبر'!$AQ$8:$AQ$66,MATCH($B39,'11-نوفمبر'!$B$8:$B$66,0)),0)</f>
        <v/>
      </c>
      <c r="O39" s="73">
        <f>IFERROR(INDEX('12-ديسمبر'!$AQ$8:$AQ$66,MATCH($B39,'12-ديسمبر'!$B$8:$B$66,0)),0)</f>
        <v/>
      </c>
      <c r="P39" s="69">
        <f>SUM(D39:O39)</f>
        <v/>
      </c>
    </row>
    <row r="40" ht="19" customHeight="1">
      <c r="A40" s="65" t="n">
        <v>35</v>
      </c>
      <c r="B40" s="66" t="n">
        <v>35</v>
      </c>
      <c r="C40" s="67">
        <f>IFERROR(VLOOKUP($B40,'بيانات الموظفين'!$B$7:$K$65,2,FALSE),"—")</f>
        <v/>
      </c>
      <c r="D40" s="68">
        <f>IFERROR(INDEX('01-يناير'!$AQ$8:$AQ$66,MATCH($B40,'01-يناير'!$B$8:$B$66,0)),0)</f>
        <v/>
      </c>
      <c r="E40" s="68">
        <f>IFERROR(INDEX('02-فبراير'!$AQ$8:$AQ$66,MATCH($B40,'02-فبراير'!$B$8:$B$66,0)),0)</f>
        <v/>
      </c>
      <c r="F40" s="68">
        <f>IFERROR(INDEX('03-مارس'!$AQ$8:$AQ$66,MATCH($B40,'03-مارس'!$B$8:$B$66,0)),0)</f>
        <v/>
      </c>
      <c r="G40" s="68">
        <f>IFERROR(INDEX('04-أبريل'!$AQ$8:$AQ$66,MATCH($B40,'04-أبريل'!$B$8:$B$66,0)),0)</f>
        <v/>
      </c>
      <c r="H40" s="68">
        <f>IFERROR(INDEX('05-مايو'!$AQ$8:$AQ$66,MATCH($B40,'05-مايو'!$B$8:$B$66,0)),0)</f>
        <v/>
      </c>
      <c r="I40" s="68">
        <f>IFERROR(INDEX('06-يونيو'!$AQ$8:$AQ$66,MATCH($B40,'06-يونيو'!$B$8:$B$66,0)),0)</f>
        <v/>
      </c>
      <c r="J40" s="68">
        <f>IFERROR(INDEX('07-يوليو'!$AQ$8:$AQ$66,MATCH($B40,'07-يوليو'!$B$8:$B$66,0)),0)</f>
        <v/>
      </c>
      <c r="K40" s="68">
        <f>IFERROR(INDEX('08-أغسطس'!$AQ$8:$AQ$66,MATCH($B40,'08-أغسطس'!$B$8:$B$66,0)),0)</f>
        <v/>
      </c>
      <c r="L40" s="68">
        <f>IFERROR(INDEX('09-سبتمبر'!$AQ$8:$AQ$66,MATCH($B40,'09-سبتمبر'!$B$8:$B$66,0)),0)</f>
        <v/>
      </c>
      <c r="M40" s="68">
        <f>IFERROR(INDEX('10-أكتوبر'!$AQ$8:$AQ$66,MATCH($B40,'10-أكتوبر'!$B$8:$B$66,0)),0)</f>
        <v/>
      </c>
      <c r="N40" s="68">
        <f>IFERROR(INDEX('11-نوفمبر'!$AQ$8:$AQ$66,MATCH($B40,'11-نوفمبر'!$B$8:$B$66,0)),0)</f>
        <v/>
      </c>
      <c r="O40" s="68">
        <f>IFERROR(INDEX('12-ديسمبر'!$AQ$8:$AQ$66,MATCH($B40,'12-ديسمبر'!$B$8:$B$66,0)),0)</f>
        <v/>
      </c>
      <c r="P40" s="69">
        <f>SUM(D40:O40)</f>
        <v/>
      </c>
    </row>
    <row r="41" ht="19" customHeight="1">
      <c r="A41" s="70" t="n">
        <v>36</v>
      </c>
      <c r="B41" s="71" t="n">
        <v>36</v>
      </c>
      <c r="C41" s="72">
        <f>IFERROR(VLOOKUP($B41,'بيانات الموظفين'!$B$7:$K$65,2,FALSE),"—")</f>
        <v/>
      </c>
      <c r="D41" s="73">
        <f>IFERROR(INDEX('01-يناير'!$AQ$8:$AQ$66,MATCH($B41,'01-يناير'!$B$8:$B$66,0)),0)</f>
        <v/>
      </c>
      <c r="E41" s="73">
        <f>IFERROR(INDEX('02-فبراير'!$AQ$8:$AQ$66,MATCH($B41,'02-فبراير'!$B$8:$B$66,0)),0)</f>
        <v/>
      </c>
      <c r="F41" s="73">
        <f>IFERROR(INDEX('03-مارس'!$AQ$8:$AQ$66,MATCH($B41,'03-مارس'!$B$8:$B$66,0)),0)</f>
        <v/>
      </c>
      <c r="G41" s="73">
        <f>IFERROR(INDEX('04-أبريل'!$AQ$8:$AQ$66,MATCH($B41,'04-أبريل'!$B$8:$B$66,0)),0)</f>
        <v/>
      </c>
      <c r="H41" s="73">
        <f>IFERROR(INDEX('05-مايو'!$AQ$8:$AQ$66,MATCH($B41,'05-مايو'!$B$8:$B$66,0)),0)</f>
        <v/>
      </c>
      <c r="I41" s="73">
        <f>IFERROR(INDEX('06-يونيو'!$AQ$8:$AQ$66,MATCH($B41,'06-يونيو'!$B$8:$B$66,0)),0)</f>
        <v/>
      </c>
      <c r="J41" s="73">
        <f>IFERROR(INDEX('07-يوليو'!$AQ$8:$AQ$66,MATCH($B41,'07-يوليو'!$B$8:$B$66,0)),0)</f>
        <v/>
      </c>
      <c r="K41" s="73">
        <f>IFERROR(INDEX('08-أغسطس'!$AQ$8:$AQ$66,MATCH($B41,'08-أغسطس'!$B$8:$B$66,0)),0)</f>
        <v/>
      </c>
      <c r="L41" s="73">
        <f>IFERROR(INDEX('09-سبتمبر'!$AQ$8:$AQ$66,MATCH($B41,'09-سبتمبر'!$B$8:$B$66,0)),0)</f>
        <v/>
      </c>
      <c r="M41" s="73">
        <f>IFERROR(INDEX('10-أكتوبر'!$AQ$8:$AQ$66,MATCH($B41,'10-أكتوبر'!$B$8:$B$66,0)),0)</f>
        <v/>
      </c>
      <c r="N41" s="73">
        <f>IFERROR(INDEX('11-نوفمبر'!$AQ$8:$AQ$66,MATCH($B41,'11-نوفمبر'!$B$8:$B$66,0)),0)</f>
        <v/>
      </c>
      <c r="O41" s="73">
        <f>IFERROR(INDEX('12-ديسمبر'!$AQ$8:$AQ$66,MATCH($B41,'12-ديسمبر'!$B$8:$B$66,0)),0)</f>
        <v/>
      </c>
      <c r="P41" s="69">
        <f>SUM(D41:O41)</f>
        <v/>
      </c>
    </row>
    <row r="42" ht="19" customHeight="1">
      <c r="A42" s="65" t="n">
        <v>37</v>
      </c>
      <c r="B42" s="66" t="n">
        <v>37</v>
      </c>
      <c r="C42" s="67">
        <f>IFERROR(VLOOKUP($B42,'بيانات الموظفين'!$B$7:$K$65,2,FALSE),"—")</f>
        <v/>
      </c>
      <c r="D42" s="68">
        <f>IFERROR(INDEX('01-يناير'!$AQ$8:$AQ$66,MATCH($B42,'01-يناير'!$B$8:$B$66,0)),0)</f>
        <v/>
      </c>
      <c r="E42" s="68">
        <f>IFERROR(INDEX('02-فبراير'!$AQ$8:$AQ$66,MATCH($B42,'02-فبراير'!$B$8:$B$66,0)),0)</f>
        <v/>
      </c>
      <c r="F42" s="68">
        <f>IFERROR(INDEX('03-مارس'!$AQ$8:$AQ$66,MATCH($B42,'03-مارس'!$B$8:$B$66,0)),0)</f>
        <v/>
      </c>
      <c r="G42" s="68">
        <f>IFERROR(INDEX('04-أبريل'!$AQ$8:$AQ$66,MATCH($B42,'04-أبريل'!$B$8:$B$66,0)),0)</f>
        <v/>
      </c>
      <c r="H42" s="68">
        <f>IFERROR(INDEX('05-مايو'!$AQ$8:$AQ$66,MATCH($B42,'05-مايو'!$B$8:$B$66,0)),0)</f>
        <v/>
      </c>
      <c r="I42" s="68">
        <f>IFERROR(INDEX('06-يونيو'!$AQ$8:$AQ$66,MATCH($B42,'06-يونيو'!$B$8:$B$66,0)),0)</f>
        <v/>
      </c>
      <c r="J42" s="68">
        <f>IFERROR(INDEX('07-يوليو'!$AQ$8:$AQ$66,MATCH($B42,'07-يوليو'!$B$8:$B$66,0)),0)</f>
        <v/>
      </c>
      <c r="K42" s="68">
        <f>IFERROR(INDEX('08-أغسطس'!$AQ$8:$AQ$66,MATCH($B42,'08-أغسطس'!$B$8:$B$66,0)),0)</f>
        <v/>
      </c>
      <c r="L42" s="68">
        <f>IFERROR(INDEX('09-سبتمبر'!$AQ$8:$AQ$66,MATCH($B42,'09-سبتمبر'!$B$8:$B$66,0)),0)</f>
        <v/>
      </c>
      <c r="M42" s="68">
        <f>IFERROR(INDEX('10-أكتوبر'!$AQ$8:$AQ$66,MATCH($B42,'10-أكتوبر'!$B$8:$B$66,0)),0)</f>
        <v/>
      </c>
      <c r="N42" s="68">
        <f>IFERROR(INDEX('11-نوفمبر'!$AQ$8:$AQ$66,MATCH($B42,'11-نوفمبر'!$B$8:$B$66,0)),0)</f>
        <v/>
      </c>
      <c r="O42" s="68">
        <f>IFERROR(INDEX('12-ديسمبر'!$AQ$8:$AQ$66,MATCH($B42,'12-ديسمبر'!$B$8:$B$66,0)),0)</f>
        <v/>
      </c>
      <c r="P42" s="69">
        <f>SUM(D42:O42)</f>
        <v/>
      </c>
    </row>
    <row r="43" ht="19" customHeight="1">
      <c r="A43" s="70" t="n">
        <v>38</v>
      </c>
      <c r="B43" s="71" t="n">
        <v>38</v>
      </c>
      <c r="C43" s="72">
        <f>IFERROR(VLOOKUP($B43,'بيانات الموظفين'!$B$7:$K$65,2,FALSE),"—")</f>
        <v/>
      </c>
      <c r="D43" s="73">
        <f>IFERROR(INDEX('01-يناير'!$AQ$8:$AQ$66,MATCH($B43,'01-يناير'!$B$8:$B$66,0)),0)</f>
        <v/>
      </c>
      <c r="E43" s="73">
        <f>IFERROR(INDEX('02-فبراير'!$AQ$8:$AQ$66,MATCH($B43,'02-فبراير'!$B$8:$B$66,0)),0)</f>
        <v/>
      </c>
      <c r="F43" s="73">
        <f>IFERROR(INDEX('03-مارس'!$AQ$8:$AQ$66,MATCH($B43,'03-مارس'!$B$8:$B$66,0)),0)</f>
        <v/>
      </c>
      <c r="G43" s="73">
        <f>IFERROR(INDEX('04-أبريل'!$AQ$8:$AQ$66,MATCH($B43,'04-أبريل'!$B$8:$B$66,0)),0)</f>
        <v/>
      </c>
      <c r="H43" s="73">
        <f>IFERROR(INDEX('05-مايو'!$AQ$8:$AQ$66,MATCH($B43,'05-مايو'!$B$8:$B$66,0)),0)</f>
        <v/>
      </c>
      <c r="I43" s="73">
        <f>IFERROR(INDEX('06-يونيو'!$AQ$8:$AQ$66,MATCH($B43,'06-يونيو'!$B$8:$B$66,0)),0)</f>
        <v/>
      </c>
      <c r="J43" s="73">
        <f>IFERROR(INDEX('07-يوليو'!$AQ$8:$AQ$66,MATCH($B43,'07-يوليو'!$B$8:$B$66,0)),0)</f>
        <v/>
      </c>
      <c r="K43" s="73">
        <f>IFERROR(INDEX('08-أغسطس'!$AQ$8:$AQ$66,MATCH($B43,'08-أغسطس'!$B$8:$B$66,0)),0)</f>
        <v/>
      </c>
      <c r="L43" s="73">
        <f>IFERROR(INDEX('09-سبتمبر'!$AQ$8:$AQ$66,MATCH($B43,'09-سبتمبر'!$B$8:$B$66,0)),0)</f>
        <v/>
      </c>
      <c r="M43" s="73">
        <f>IFERROR(INDEX('10-أكتوبر'!$AQ$8:$AQ$66,MATCH($B43,'10-أكتوبر'!$B$8:$B$66,0)),0)</f>
        <v/>
      </c>
      <c r="N43" s="73">
        <f>IFERROR(INDEX('11-نوفمبر'!$AQ$8:$AQ$66,MATCH($B43,'11-نوفمبر'!$B$8:$B$66,0)),0)</f>
        <v/>
      </c>
      <c r="O43" s="73">
        <f>IFERROR(INDEX('12-ديسمبر'!$AQ$8:$AQ$66,MATCH($B43,'12-ديسمبر'!$B$8:$B$66,0)),0)</f>
        <v/>
      </c>
      <c r="P43" s="69">
        <f>SUM(D43:O43)</f>
        <v/>
      </c>
    </row>
    <row r="44" ht="19" customHeight="1">
      <c r="A44" s="65" t="n">
        <v>39</v>
      </c>
      <c r="B44" s="66" t="n">
        <v>39</v>
      </c>
      <c r="C44" s="67">
        <f>IFERROR(VLOOKUP($B44,'بيانات الموظفين'!$B$7:$K$65,2,FALSE),"—")</f>
        <v/>
      </c>
      <c r="D44" s="68">
        <f>IFERROR(INDEX('01-يناير'!$AQ$8:$AQ$66,MATCH($B44,'01-يناير'!$B$8:$B$66,0)),0)</f>
        <v/>
      </c>
      <c r="E44" s="68">
        <f>IFERROR(INDEX('02-فبراير'!$AQ$8:$AQ$66,MATCH($B44,'02-فبراير'!$B$8:$B$66,0)),0)</f>
        <v/>
      </c>
      <c r="F44" s="68">
        <f>IFERROR(INDEX('03-مارس'!$AQ$8:$AQ$66,MATCH($B44,'03-مارس'!$B$8:$B$66,0)),0)</f>
        <v/>
      </c>
      <c r="G44" s="68">
        <f>IFERROR(INDEX('04-أبريل'!$AQ$8:$AQ$66,MATCH($B44,'04-أبريل'!$B$8:$B$66,0)),0)</f>
        <v/>
      </c>
      <c r="H44" s="68">
        <f>IFERROR(INDEX('05-مايو'!$AQ$8:$AQ$66,MATCH($B44,'05-مايو'!$B$8:$B$66,0)),0)</f>
        <v/>
      </c>
      <c r="I44" s="68">
        <f>IFERROR(INDEX('06-يونيو'!$AQ$8:$AQ$66,MATCH($B44,'06-يونيو'!$B$8:$B$66,0)),0)</f>
        <v/>
      </c>
      <c r="J44" s="68">
        <f>IFERROR(INDEX('07-يوليو'!$AQ$8:$AQ$66,MATCH($B44,'07-يوليو'!$B$8:$B$66,0)),0)</f>
        <v/>
      </c>
      <c r="K44" s="68">
        <f>IFERROR(INDEX('08-أغسطس'!$AQ$8:$AQ$66,MATCH($B44,'08-أغسطس'!$B$8:$B$66,0)),0)</f>
        <v/>
      </c>
      <c r="L44" s="68">
        <f>IFERROR(INDEX('09-سبتمبر'!$AQ$8:$AQ$66,MATCH($B44,'09-سبتمبر'!$B$8:$B$66,0)),0)</f>
        <v/>
      </c>
      <c r="M44" s="68">
        <f>IFERROR(INDEX('10-أكتوبر'!$AQ$8:$AQ$66,MATCH($B44,'10-أكتوبر'!$B$8:$B$66,0)),0)</f>
        <v/>
      </c>
      <c r="N44" s="68">
        <f>IFERROR(INDEX('11-نوفمبر'!$AQ$8:$AQ$66,MATCH($B44,'11-نوفمبر'!$B$8:$B$66,0)),0)</f>
        <v/>
      </c>
      <c r="O44" s="68">
        <f>IFERROR(INDEX('12-ديسمبر'!$AQ$8:$AQ$66,MATCH($B44,'12-ديسمبر'!$B$8:$B$66,0)),0)</f>
        <v/>
      </c>
      <c r="P44" s="69">
        <f>SUM(D44:O44)</f>
        <v/>
      </c>
    </row>
    <row r="45" ht="19" customHeight="1">
      <c r="A45" s="70" t="n">
        <v>40</v>
      </c>
      <c r="B45" s="71" t="n">
        <v>40</v>
      </c>
      <c r="C45" s="72">
        <f>IFERROR(VLOOKUP($B45,'بيانات الموظفين'!$B$7:$K$65,2,FALSE),"—")</f>
        <v/>
      </c>
      <c r="D45" s="73">
        <f>IFERROR(INDEX('01-يناير'!$AQ$8:$AQ$66,MATCH($B45,'01-يناير'!$B$8:$B$66,0)),0)</f>
        <v/>
      </c>
      <c r="E45" s="73">
        <f>IFERROR(INDEX('02-فبراير'!$AQ$8:$AQ$66,MATCH($B45,'02-فبراير'!$B$8:$B$66,0)),0)</f>
        <v/>
      </c>
      <c r="F45" s="73">
        <f>IFERROR(INDEX('03-مارس'!$AQ$8:$AQ$66,MATCH($B45,'03-مارس'!$B$8:$B$66,0)),0)</f>
        <v/>
      </c>
      <c r="G45" s="73">
        <f>IFERROR(INDEX('04-أبريل'!$AQ$8:$AQ$66,MATCH($B45,'04-أبريل'!$B$8:$B$66,0)),0)</f>
        <v/>
      </c>
      <c r="H45" s="73">
        <f>IFERROR(INDEX('05-مايو'!$AQ$8:$AQ$66,MATCH($B45,'05-مايو'!$B$8:$B$66,0)),0)</f>
        <v/>
      </c>
      <c r="I45" s="73">
        <f>IFERROR(INDEX('06-يونيو'!$AQ$8:$AQ$66,MATCH($B45,'06-يونيو'!$B$8:$B$66,0)),0)</f>
        <v/>
      </c>
      <c r="J45" s="73">
        <f>IFERROR(INDEX('07-يوليو'!$AQ$8:$AQ$66,MATCH($B45,'07-يوليو'!$B$8:$B$66,0)),0)</f>
        <v/>
      </c>
      <c r="K45" s="73">
        <f>IFERROR(INDEX('08-أغسطس'!$AQ$8:$AQ$66,MATCH($B45,'08-أغسطس'!$B$8:$B$66,0)),0)</f>
        <v/>
      </c>
      <c r="L45" s="73">
        <f>IFERROR(INDEX('09-سبتمبر'!$AQ$8:$AQ$66,MATCH($B45,'09-سبتمبر'!$B$8:$B$66,0)),0)</f>
        <v/>
      </c>
      <c r="M45" s="73">
        <f>IFERROR(INDEX('10-أكتوبر'!$AQ$8:$AQ$66,MATCH($B45,'10-أكتوبر'!$B$8:$B$66,0)),0)</f>
        <v/>
      </c>
      <c r="N45" s="73">
        <f>IFERROR(INDEX('11-نوفمبر'!$AQ$8:$AQ$66,MATCH($B45,'11-نوفمبر'!$B$8:$B$66,0)),0)</f>
        <v/>
      </c>
      <c r="O45" s="73">
        <f>IFERROR(INDEX('12-ديسمبر'!$AQ$8:$AQ$66,MATCH($B45,'12-ديسمبر'!$B$8:$B$66,0)),0)</f>
        <v/>
      </c>
      <c r="P45" s="69">
        <f>SUM(D45:O45)</f>
        <v/>
      </c>
    </row>
    <row r="46" ht="19" customHeight="1">
      <c r="A46" s="65" t="n">
        <v>41</v>
      </c>
      <c r="B46" s="66" t="n">
        <v>41</v>
      </c>
      <c r="C46" s="67">
        <f>IFERROR(VLOOKUP($B46,'بيانات الموظفين'!$B$7:$K$65,2,FALSE),"—")</f>
        <v/>
      </c>
      <c r="D46" s="68">
        <f>IFERROR(INDEX('01-يناير'!$AQ$8:$AQ$66,MATCH($B46,'01-يناير'!$B$8:$B$66,0)),0)</f>
        <v/>
      </c>
      <c r="E46" s="68">
        <f>IFERROR(INDEX('02-فبراير'!$AQ$8:$AQ$66,MATCH($B46,'02-فبراير'!$B$8:$B$66,0)),0)</f>
        <v/>
      </c>
      <c r="F46" s="68">
        <f>IFERROR(INDEX('03-مارس'!$AQ$8:$AQ$66,MATCH($B46,'03-مارس'!$B$8:$B$66,0)),0)</f>
        <v/>
      </c>
      <c r="G46" s="68">
        <f>IFERROR(INDEX('04-أبريل'!$AQ$8:$AQ$66,MATCH($B46,'04-أبريل'!$B$8:$B$66,0)),0)</f>
        <v/>
      </c>
      <c r="H46" s="68">
        <f>IFERROR(INDEX('05-مايو'!$AQ$8:$AQ$66,MATCH($B46,'05-مايو'!$B$8:$B$66,0)),0)</f>
        <v/>
      </c>
      <c r="I46" s="68">
        <f>IFERROR(INDEX('06-يونيو'!$AQ$8:$AQ$66,MATCH($B46,'06-يونيو'!$B$8:$B$66,0)),0)</f>
        <v/>
      </c>
      <c r="J46" s="68">
        <f>IFERROR(INDEX('07-يوليو'!$AQ$8:$AQ$66,MATCH($B46,'07-يوليو'!$B$8:$B$66,0)),0)</f>
        <v/>
      </c>
      <c r="K46" s="68">
        <f>IFERROR(INDEX('08-أغسطس'!$AQ$8:$AQ$66,MATCH($B46,'08-أغسطس'!$B$8:$B$66,0)),0)</f>
        <v/>
      </c>
      <c r="L46" s="68">
        <f>IFERROR(INDEX('09-سبتمبر'!$AQ$8:$AQ$66,MATCH($B46,'09-سبتمبر'!$B$8:$B$66,0)),0)</f>
        <v/>
      </c>
      <c r="M46" s="68">
        <f>IFERROR(INDEX('10-أكتوبر'!$AQ$8:$AQ$66,MATCH($B46,'10-أكتوبر'!$B$8:$B$66,0)),0)</f>
        <v/>
      </c>
      <c r="N46" s="68">
        <f>IFERROR(INDEX('11-نوفمبر'!$AQ$8:$AQ$66,MATCH($B46,'11-نوفمبر'!$B$8:$B$66,0)),0)</f>
        <v/>
      </c>
      <c r="O46" s="68">
        <f>IFERROR(INDEX('12-ديسمبر'!$AQ$8:$AQ$66,MATCH($B46,'12-ديسمبر'!$B$8:$B$66,0)),0)</f>
        <v/>
      </c>
      <c r="P46" s="69">
        <f>SUM(D46:O46)</f>
        <v/>
      </c>
    </row>
    <row r="47" ht="19" customHeight="1">
      <c r="A47" s="70" t="n">
        <v>42</v>
      </c>
      <c r="B47" s="71" t="n">
        <v>42</v>
      </c>
      <c r="C47" s="72">
        <f>IFERROR(VLOOKUP($B47,'بيانات الموظفين'!$B$7:$K$65,2,FALSE),"—")</f>
        <v/>
      </c>
      <c r="D47" s="73">
        <f>IFERROR(INDEX('01-يناير'!$AQ$8:$AQ$66,MATCH($B47,'01-يناير'!$B$8:$B$66,0)),0)</f>
        <v/>
      </c>
      <c r="E47" s="73">
        <f>IFERROR(INDEX('02-فبراير'!$AQ$8:$AQ$66,MATCH($B47,'02-فبراير'!$B$8:$B$66,0)),0)</f>
        <v/>
      </c>
      <c r="F47" s="73">
        <f>IFERROR(INDEX('03-مارس'!$AQ$8:$AQ$66,MATCH($B47,'03-مارس'!$B$8:$B$66,0)),0)</f>
        <v/>
      </c>
      <c r="G47" s="73">
        <f>IFERROR(INDEX('04-أبريل'!$AQ$8:$AQ$66,MATCH($B47,'04-أبريل'!$B$8:$B$66,0)),0)</f>
        <v/>
      </c>
      <c r="H47" s="73">
        <f>IFERROR(INDEX('05-مايو'!$AQ$8:$AQ$66,MATCH($B47,'05-مايو'!$B$8:$B$66,0)),0)</f>
        <v/>
      </c>
      <c r="I47" s="73">
        <f>IFERROR(INDEX('06-يونيو'!$AQ$8:$AQ$66,MATCH($B47,'06-يونيو'!$B$8:$B$66,0)),0)</f>
        <v/>
      </c>
      <c r="J47" s="73">
        <f>IFERROR(INDEX('07-يوليو'!$AQ$8:$AQ$66,MATCH($B47,'07-يوليو'!$B$8:$B$66,0)),0)</f>
        <v/>
      </c>
      <c r="K47" s="73">
        <f>IFERROR(INDEX('08-أغسطس'!$AQ$8:$AQ$66,MATCH($B47,'08-أغسطس'!$B$8:$B$66,0)),0)</f>
        <v/>
      </c>
      <c r="L47" s="73">
        <f>IFERROR(INDEX('09-سبتمبر'!$AQ$8:$AQ$66,MATCH($B47,'09-سبتمبر'!$B$8:$B$66,0)),0)</f>
        <v/>
      </c>
      <c r="M47" s="73">
        <f>IFERROR(INDEX('10-أكتوبر'!$AQ$8:$AQ$66,MATCH($B47,'10-أكتوبر'!$B$8:$B$66,0)),0)</f>
        <v/>
      </c>
      <c r="N47" s="73">
        <f>IFERROR(INDEX('11-نوفمبر'!$AQ$8:$AQ$66,MATCH($B47,'11-نوفمبر'!$B$8:$B$66,0)),0)</f>
        <v/>
      </c>
      <c r="O47" s="73">
        <f>IFERROR(INDEX('12-ديسمبر'!$AQ$8:$AQ$66,MATCH($B47,'12-ديسمبر'!$B$8:$B$66,0)),0)</f>
        <v/>
      </c>
      <c r="P47" s="69">
        <f>SUM(D47:O47)</f>
        <v/>
      </c>
    </row>
    <row r="48" ht="19" customHeight="1">
      <c r="A48" s="65" t="n">
        <v>43</v>
      </c>
      <c r="B48" s="66" t="n">
        <v>43</v>
      </c>
      <c r="C48" s="67">
        <f>IFERROR(VLOOKUP($B48,'بيانات الموظفين'!$B$7:$K$65,2,FALSE),"—")</f>
        <v/>
      </c>
      <c r="D48" s="68">
        <f>IFERROR(INDEX('01-يناير'!$AQ$8:$AQ$66,MATCH($B48,'01-يناير'!$B$8:$B$66,0)),0)</f>
        <v/>
      </c>
      <c r="E48" s="68">
        <f>IFERROR(INDEX('02-فبراير'!$AQ$8:$AQ$66,MATCH($B48,'02-فبراير'!$B$8:$B$66,0)),0)</f>
        <v/>
      </c>
      <c r="F48" s="68">
        <f>IFERROR(INDEX('03-مارس'!$AQ$8:$AQ$66,MATCH($B48,'03-مارس'!$B$8:$B$66,0)),0)</f>
        <v/>
      </c>
      <c r="G48" s="68">
        <f>IFERROR(INDEX('04-أبريل'!$AQ$8:$AQ$66,MATCH($B48,'04-أبريل'!$B$8:$B$66,0)),0)</f>
        <v/>
      </c>
      <c r="H48" s="68">
        <f>IFERROR(INDEX('05-مايو'!$AQ$8:$AQ$66,MATCH($B48,'05-مايو'!$B$8:$B$66,0)),0)</f>
        <v/>
      </c>
      <c r="I48" s="68">
        <f>IFERROR(INDEX('06-يونيو'!$AQ$8:$AQ$66,MATCH($B48,'06-يونيو'!$B$8:$B$66,0)),0)</f>
        <v/>
      </c>
      <c r="J48" s="68">
        <f>IFERROR(INDEX('07-يوليو'!$AQ$8:$AQ$66,MATCH($B48,'07-يوليو'!$B$8:$B$66,0)),0)</f>
        <v/>
      </c>
      <c r="K48" s="68">
        <f>IFERROR(INDEX('08-أغسطس'!$AQ$8:$AQ$66,MATCH($B48,'08-أغسطس'!$B$8:$B$66,0)),0)</f>
        <v/>
      </c>
      <c r="L48" s="68">
        <f>IFERROR(INDEX('09-سبتمبر'!$AQ$8:$AQ$66,MATCH($B48,'09-سبتمبر'!$B$8:$B$66,0)),0)</f>
        <v/>
      </c>
      <c r="M48" s="68">
        <f>IFERROR(INDEX('10-أكتوبر'!$AQ$8:$AQ$66,MATCH($B48,'10-أكتوبر'!$B$8:$B$66,0)),0)</f>
        <v/>
      </c>
      <c r="N48" s="68">
        <f>IFERROR(INDEX('11-نوفمبر'!$AQ$8:$AQ$66,MATCH($B48,'11-نوفمبر'!$B$8:$B$66,0)),0)</f>
        <v/>
      </c>
      <c r="O48" s="68">
        <f>IFERROR(INDEX('12-ديسمبر'!$AQ$8:$AQ$66,MATCH($B48,'12-ديسمبر'!$B$8:$B$66,0)),0)</f>
        <v/>
      </c>
      <c r="P48" s="69">
        <f>SUM(D48:O48)</f>
        <v/>
      </c>
    </row>
    <row r="49" ht="19" customHeight="1">
      <c r="A49" s="70" t="n">
        <v>44</v>
      </c>
      <c r="B49" s="71" t="n">
        <v>44</v>
      </c>
      <c r="C49" s="72">
        <f>IFERROR(VLOOKUP($B49,'بيانات الموظفين'!$B$7:$K$65,2,FALSE),"—")</f>
        <v/>
      </c>
      <c r="D49" s="73">
        <f>IFERROR(INDEX('01-يناير'!$AQ$8:$AQ$66,MATCH($B49,'01-يناير'!$B$8:$B$66,0)),0)</f>
        <v/>
      </c>
      <c r="E49" s="73">
        <f>IFERROR(INDEX('02-فبراير'!$AQ$8:$AQ$66,MATCH($B49,'02-فبراير'!$B$8:$B$66,0)),0)</f>
        <v/>
      </c>
      <c r="F49" s="73">
        <f>IFERROR(INDEX('03-مارس'!$AQ$8:$AQ$66,MATCH($B49,'03-مارس'!$B$8:$B$66,0)),0)</f>
        <v/>
      </c>
      <c r="G49" s="73">
        <f>IFERROR(INDEX('04-أبريل'!$AQ$8:$AQ$66,MATCH($B49,'04-أبريل'!$B$8:$B$66,0)),0)</f>
        <v/>
      </c>
      <c r="H49" s="73">
        <f>IFERROR(INDEX('05-مايو'!$AQ$8:$AQ$66,MATCH($B49,'05-مايو'!$B$8:$B$66,0)),0)</f>
        <v/>
      </c>
      <c r="I49" s="73">
        <f>IFERROR(INDEX('06-يونيو'!$AQ$8:$AQ$66,MATCH($B49,'06-يونيو'!$B$8:$B$66,0)),0)</f>
        <v/>
      </c>
      <c r="J49" s="73">
        <f>IFERROR(INDEX('07-يوليو'!$AQ$8:$AQ$66,MATCH($B49,'07-يوليو'!$B$8:$B$66,0)),0)</f>
        <v/>
      </c>
      <c r="K49" s="73">
        <f>IFERROR(INDEX('08-أغسطس'!$AQ$8:$AQ$66,MATCH($B49,'08-أغسطس'!$B$8:$B$66,0)),0)</f>
        <v/>
      </c>
      <c r="L49" s="73">
        <f>IFERROR(INDEX('09-سبتمبر'!$AQ$8:$AQ$66,MATCH($B49,'09-سبتمبر'!$B$8:$B$66,0)),0)</f>
        <v/>
      </c>
      <c r="M49" s="73">
        <f>IFERROR(INDEX('10-أكتوبر'!$AQ$8:$AQ$66,MATCH($B49,'10-أكتوبر'!$B$8:$B$66,0)),0)</f>
        <v/>
      </c>
      <c r="N49" s="73">
        <f>IFERROR(INDEX('11-نوفمبر'!$AQ$8:$AQ$66,MATCH($B49,'11-نوفمبر'!$B$8:$B$66,0)),0)</f>
        <v/>
      </c>
      <c r="O49" s="73">
        <f>IFERROR(INDEX('12-ديسمبر'!$AQ$8:$AQ$66,MATCH($B49,'12-ديسمبر'!$B$8:$B$66,0)),0)</f>
        <v/>
      </c>
      <c r="P49" s="69">
        <f>SUM(D49:O49)</f>
        <v/>
      </c>
    </row>
    <row r="50" ht="19" customHeight="1">
      <c r="A50" s="65" t="n">
        <v>45</v>
      </c>
      <c r="B50" s="66" t="n">
        <v>45</v>
      </c>
      <c r="C50" s="67">
        <f>IFERROR(VLOOKUP($B50,'بيانات الموظفين'!$B$7:$K$65,2,FALSE),"—")</f>
        <v/>
      </c>
      <c r="D50" s="68">
        <f>IFERROR(INDEX('01-يناير'!$AQ$8:$AQ$66,MATCH($B50,'01-يناير'!$B$8:$B$66,0)),0)</f>
        <v/>
      </c>
      <c r="E50" s="68">
        <f>IFERROR(INDEX('02-فبراير'!$AQ$8:$AQ$66,MATCH($B50,'02-فبراير'!$B$8:$B$66,0)),0)</f>
        <v/>
      </c>
      <c r="F50" s="68">
        <f>IFERROR(INDEX('03-مارس'!$AQ$8:$AQ$66,MATCH($B50,'03-مارس'!$B$8:$B$66,0)),0)</f>
        <v/>
      </c>
      <c r="G50" s="68">
        <f>IFERROR(INDEX('04-أبريل'!$AQ$8:$AQ$66,MATCH($B50,'04-أبريل'!$B$8:$B$66,0)),0)</f>
        <v/>
      </c>
      <c r="H50" s="68">
        <f>IFERROR(INDEX('05-مايو'!$AQ$8:$AQ$66,MATCH($B50,'05-مايو'!$B$8:$B$66,0)),0)</f>
        <v/>
      </c>
      <c r="I50" s="68">
        <f>IFERROR(INDEX('06-يونيو'!$AQ$8:$AQ$66,MATCH($B50,'06-يونيو'!$B$8:$B$66,0)),0)</f>
        <v/>
      </c>
      <c r="J50" s="68">
        <f>IFERROR(INDEX('07-يوليو'!$AQ$8:$AQ$66,MATCH($B50,'07-يوليو'!$B$8:$B$66,0)),0)</f>
        <v/>
      </c>
      <c r="K50" s="68">
        <f>IFERROR(INDEX('08-أغسطس'!$AQ$8:$AQ$66,MATCH($B50,'08-أغسطس'!$B$8:$B$66,0)),0)</f>
        <v/>
      </c>
      <c r="L50" s="68">
        <f>IFERROR(INDEX('09-سبتمبر'!$AQ$8:$AQ$66,MATCH($B50,'09-سبتمبر'!$B$8:$B$66,0)),0)</f>
        <v/>
      </c>
      <c r="M50" s="68">
        <f>IFERROR(INDEX('10-أكتوبر'!$AQ$8:$AQ$66,MATCH($B50,'10-أكتوبر'!$B$8:$B$66,0)),0)</f>
        <v/>
      </c>
      <c r="N50" s="68">
        <f>IFERROR(INDEX('11-نوفمبر'!$AQ$8:$AQ$66,MATCH($B50,'11-نوفمبر'!$B$8:$B$66,0)),0)</f>
        <v/>
      </c>
      <c r="O50" s="68">
        <f>IFERROR(INDEX('12-ديسمبر'!$AQ$8:$AQ$66,MATCH($B50,'12-ديسمبر'!$B$8:$B$66,0)),0)</f>
        <v/>
      </c>
      <c r="P50" s="69">
        <f>SUM(D50:O50)</f>
        <v/>
      </c>
    </row>
    <row r="51" ht="19" customHeight="1">
      <c r="A51" s="70" t="n">
        <v>46</v>
      </c>
      <c r="B51" s="71" t="n">
        <v>46</v>
      </c>
      <c r="C51" s="72">
        <f>IFERROR(VLOOKUP($B51,'بيانات الموظفين'!$B$7:$K$65,2,FALSE),"—")</f>
        <v/>
      </c>
      <c r="D51" s="73">
        <f>IFERROR(INDEX('01-يناير'!$AQ$8:$AQ$66,MATCH($B51,'01-يناير'!$B$8:$B$66,0)),0)</f>
        <v/>
      </c>
      <c r="E51" s="73">
        <f>IFERROR(INDEX('02-فبراير'!$AQ$8:$AQ$66,MATCH($B51,'02-فبراير'!$B$8:$B$66,0)),0)</f>
        <v/>
      </c>
      <c r="F51" s="73">
        <f>IFERROR(INDEX('03-مارس'!$AQ$8:$AQ$66,MATCH($B51,'03-مارس'!$B$8:$B$66,0)),0)</f>
        <v/>
      </c>
      <c r="G51" s="73">
        <f>IFERROR(INDEX('04-أبريل'!$AQ$8:$AQ$66,MATCH($B51,'04-أبريل'!$B$8:$B$66,0)),0)</f>
        <v/>
      </c>
      <c r="H51" s="73">
        <f>IFERROR(INDEX('05-مايو'!$AQ$8:$AQ$66,MATCH($B51,'05-مايو'!$B$8:$B$66,0)),0)</f>
        <v/>
      </c>
      <c r="I51" s="73">
        <f>IFERROR(INDEX('06-يونيو'!$AQ$8:$AQ$66,MATCH($B51,'06-يونيو'!$B$8:$B$66,0)),0)</f>
        <v/>
      </c>
      <c r="J51" s="73">
        <f>IFERROR(INDEX('07-يوليو'!$AQ$8:$AQ$66,MATCH($B51,'07-يوليو'!$B$8:$B$66,0)),0)</f>
        <v/>
      </c>
      <c r="K51" s="73">
        <f>IFERROR(INDEX('08-أغسطس'!$AQ$8:$AQ$66,MATCH($B51,'08-أغسطس'!$B$8:$B$66,0)),0)</f>
        <v/>
      </c>
      <c r="L51" s="73">
        <f>IFERROR(INDEX('09-سبتمبر'!$AQ$8:$AQ$66,MATCH($B51,'09-سبتمبر'!$B$8:$B$66,0)),0)</f>
        <v/>
      </c>
      <c r="M51" s="73">
        <f>IFERROR(INDEX('10-أكتوبر'!$AQ$8:$AQ$66,MATCH($B51,'10-أكتوبر'!$B$8:$B$66,0)),0)</f>
        <v/>
      </c>
      <c r="N51" s="73">
        <f>IFERROR(INDEX('11-نوفمبر'!$AQ$8:$AQ$66,MATCH($B51,'11-نوفمبر'!$B$8:$B$66,0)),0)</f>
        <v/>
      </c>
      <c r="O51" s="73">
        <f>IFERROR(INDEX('12-ديسمبر'!$AQ$8:$AQ$66,MATCH($B51,'12-ديسمبر'!$B$8:$B$66,0)),0)</f>
        <v/>
      </c>
      <c r="P51" s="69">
        <f>SUM(D51:O51)</f>
        <v/>
      </c>
    </row>
    <row r="52" ht="19" customHeight="1">
      <c r="A52" s="65" t="n">
        <v>47</v>
      </c>
      <c r="B52" s="66" t="n">
        <v>47</v>
      </c>
      <c r="C52" s="67">
        <f>IFERROR(VLOOKUP($B52,'بيانات الموظفين'!$B$7:$K$65,2,FALSE),"—")</f>
        <v/>
      </c>
      <c r="D52" s="68">
        <f>IFERROR(INDEX('01-يناير'!$AQ$8:$AQ$66,MATCH($B52,'01-يناير'!$B$8:$B$66,0)),0)</f>
        <v/>
      </c>
      <c r="E52" s="68">
        <f>IFERROR(INDEX('02-فبراير'!$AQ$8:$AQ$66,MATCH($B52,'02-فبراير'!$B$8:$B$66,0)),0)</f>
        <v/>
      </c>
      <c r="F52" s="68">
        <f>IFERROR(INDEX('03-مارس'!$AQ$8:$AQ$66,MATCH($B52,'03-مارس'!$B$8:$B$66,0)),0)</f>
        <v/>
      </c>
      <c r="G52" s="68">
        <f>IFERROR(INDEX('04-أبريل'!$AQ$8:$AQ$66,MATCH($B52,'04-أبريل'!$B$8:$B$66,0)),0)</f>
        <v/>
      </c>
      <c r="H52" s="68">
        <f>IFERROR(INDEX('05-مايو'!$AQ$8:$AQ$66,MATCH($B52,'05-مايو'!$B$8:$B$66,0)),0)</f>
        <v/>
      </c>
      <c r="I52" s="68">
        <f>IFERROR(INDEX('06-يونيو'!$AQ$8:$AQ$66,MATCH($B52,'06-يونيو'!$B$8:$B$66,0)),0)</f>
        <v/>
      </c>
      <c r="J52" s="68">
        <f>IFERROR(INDEX('07-يوليو'!$AQ$8:$AQ$66,MATCH($B52,'07-يوليو'!$B$8:$B$66,0)),0)</f>
        <v/>
      </c>
      <c r="K52" s="68">
        <f>IFERROR(INDEX('08-أغسطس'!$AQ$8:$AQ$66,MATCH($B52,'08-أغسطس'!$B$8:$B$66,0)),0)</f>
        <v/>
      </c>
      <c r="L52" s="68">
        <f>IFERROR(INDEX('09-سبتمبر'!$AQ$8:$AQ$66,MATCH($B52,'09-سبتمبر'!$B$8:$B$66,0)),0)</f>
        <v/>
      </c>
      <c r="M52" s="68">
        <f>IFERROR(INDEX('10-أكتوبر'!$AQ$8:$AQ$66,MATCH($B52,'10-أكتوبر'!$B$8:$B$66,0)),0)</f>
        <v/>
      </c>
      <c r="N52" s="68">
        <f>IFERROR(INDEX('11-نوفمبر'!$AQ$8:$AQ$66,MATCH($B52,'11-نوفمبر'!$B$8:$B$66,0)),0)</f>
        <v/>
      </c>
      <c r="O52" s="68">
        <f>IFERROR(INDEX('12-ديسمبر'!$AQ$8:$AQ$66,MATCH($B52,'12-ديسمبر'!$B$8:$B$66,0)),0)</f>
        <v/>
      </c>
      <c r="P52" s="69">
        <f>SUM(D52:O52)</f>
        <v/>
      </c>
    </row>
    <row r="53" ht="19" customHeight="1">
      <c r="A53" s="70" t="n">
        <v>48</v>
      </c>
      <c r="B53" s="71" t="n">
        <v>48</v>
      </c>
      <c r="C53" s="72">
        <f>IFERROR(VLOOKUP($B53,'بيانات الموظفين'!$B$7:$K$65,2,FALSE),"—")</f>
        <v/>
      </c>
      <c r="D53" s="73">
        <f>IFERROR(INDEX('01-يناير'!$AQ$8:$AQ$66,MATCH($B53,'01-يناير'!$B$8:$B$66,0)),0)</f>
        <v/>
      </c>
      <c r="E53" s="73">
        <f>IFERROR(INDEX('02-فبراير'!$AQ$8:$AQ$66,MATCH($B53,'02-فبراير'!$B$8:$B$66,0)),0)</f>
        <v/>
      </c>
      <c r="F53" s="73">
        <f>IFERROR(INDEX('03-مارس'!$AQ$8:$AQ$66,MATCH($B53,'03-مارس'!$B$8:$B$66,0)),0)</f>
        <v/>
      </c>
      <c r="G53" s="73">
        <f>IFERROR(INDEX('04-أبريل'!$AQ$8:$AQ$66,MATCH($B53,'04-أبريل'!$B$8:$B$66,0)),0)</f>
        <v/>
      </c>
      <c r="H53" s="73">
        <f>IFERROR(INDEX('05-مايو'!$AQ$8:$AQ$66,MATCH($B53,'05-مايو'!$B$8:$B$66,0)),0)</f>
        <v/>
      </c>
      <c r="I53" s="73">
        <f>IFERROR(INDEX('06-يونيو'!$AQ$8:$AQ$66,MATCH($B53,'06-يونيو'!$B$8:$B$66,0)),0)</f>
        <v/>
      </c>
      <c r="J53" s="73">
        <f>IFERROR(INDEX('07-يوليو'!$AQ$8:$AQ$66,MATCH($B53,'07-يوليو'!$B$8:$B$66,0)),0)</f>
        <v/>
      </c>
      <c r="K53" s="73">
        <f>IFERROR(INDEX('08-أغسطس'!$AQ$8:$AQ$66,MATCH($B53,'08-أغسطس'!$B$8:$B$66,0)),0)</f>
        <v/>
      </c>
      <c r="L53" s="73">
        <f>IFERROR(INDEX('09-سبتمبر'!$AQ$8:$AQ$66,MATCH($B53,'09-سبتمبر'!$B$8:$B$66,0)),0)</f>
        <v/>
      </c>
      <c r="M53" s="73">
        <f>IFERROR(INDEX('10-أكتوبر'!$AQ$8:$AQ$66,MATCH($B53,'10-أكتوبر'!$B$8:$B$66,0)),0)</f>
        <v/>
      </c>
      <c r="N53" s="73">
        <f>IFERROR(INDEX('11-نوفمبر'!$AQ$8:$AQ$66,MATCH($B53,'11-نوفمبر'!$B$8:$B$66,0)),0)</f>
        <v/>
      </c>
      <c r="O53" s="73">
        <f>IFERROR(INDEX('12-ديسمبر'!$AQ$8:$AQ$66,MATCH($B53,'12-ديسمبر'!$B$8:$B$66,0)),0)</f>
        <v/>
      </c>
      <c r="P53" s="69">
        <f>SUM(D53:O53)</f>
        <v/>
      </c>
    </row>
    <row r="54" ht="19" customHeight="1">
      <c r="A54" s="65" t="n">
        <v>49</v>
      </c>
      <c r="B54" s="66" t="n">
        <v>49</v>
      </c>
      <c r="C54" s="67">
        <f>IFERROR(VLOOKUP($B54,'بيانات الموظفين'!$B$7:$K$65,2,FALSE),"—")</f>
        <v/>
      </c>
      <c r="D54" s="68">
        <f>IFERROR(INDEX('01-يناير'!$AQ$8:$AQ$66,MATCH($B54,'01-يناير'!$B$8:$B$66,0)),0)</f>
        <v/>
      </c>
      <c r="E54" s="68">
        <f>IFERROR(INDEX('02-فبراير'!$AQ$8:$AQ$66,MATCH($B54,'02-فبراير'!$B$8:$B$66,0)),0)</f>
        <v/>
      </c>
      <c r="F54" s="68">
        <f>IFERROR(INDEX('03-مارس'!$AQ$8:$AQ$66,MATCH($B54,'03-مارس'!$B$8:$B$66,0)),0)</f>
        <v/>
      </c>
      <c r="G54" s="68">
        <f>IFERROR(INDEX('04-أبريل'!$AQ$8:$AQ$66,MATCH($B54,'04-أبريل'!$B$8:$B$66,0)),0)</f>
        <v/>
      </c>
      <c r="H54" s="68">
        <f>IFERROR(INDEX('05-مايو'!$AQ$8:$AQ$66,MATCH($B54,'05-مايو'!$B$8:$B$66,0)),0)</f>
        <v/>
      </c>
      <c r="I54" s="68">
        <f>IFERROR(INDEX('06-يونيو'!$AQ$8:$AQ$66,MATCH($B54,'06-يونيو'!$B$8:$B$66,0)),0)</f>
        <v/>
      </c>
      <c r="J54" s="68">
        <f>IFERROR(INDEX('07-يوليو'!$AQ$8:$AQ$66,MATCH($B54,'07-يوليو'!$B$8:$B$66,0)),0)</f>
        <v/>
      </c>
      <c r="K54" s="68">
        <f>IFERROR(INDEX('08-أغسطس'!$AQ$8:$AQ$66,MATCH($B54,'08-أغسطس'!$B$8:$B$66,0)),0)</f>
        <v/>
      </c>
      <c r="L54" s="68">
        <f>IFERROR(INDEX('09-سبتمبر'!$AQ$8:$AQ$66,MATCH($B54,'09-سبتمبر'!$B$8:$B$66,0)),0)</f>
        <v/>
      </c>
      <c r="M54" s="68">
        <f>IFERROR(INDEX('10-أكتوبر'!$AQ$8:$AQ$66,MATCH($B54,'10-أكتوبر'!$B$8:$B$66,0)),0)</f>
        <v/>
      </c>
      <c r="N54" s="68">
        <f>IFERROR(INDEX('11-نوفمبر'!$AQ$8:$AQ$66,MATCH($B54,'11-نوفمبر'!$B$8:$B$66,0)),0)</f>
        <v/>
      </c>
      <c r="O54" s="68">
        <f>IFERROR(INDEX('12-ديسمبر'!$AQ$8:$AQ$66,MATCH($B54,'12-ديسمبر'!$B$8:$B$66,0)),0)</f>
        <v/>
      </c>
      <c r="P54" s="69">
        <f>SUM(D54:O54)</f>
        <v/>
      </c>
    </row>
    <row r="55" ht="19" customHeight="1">
      <c r="A55" s="70" t="n">
        <v>50</v>
      </c>
      <c r="B55" s="71" t="n">
        <v>50</v>
      </c>
      <c r="C55" s="72">
        <f>IFERROR(VLOOKUP($B55,'بيانات الموظفين'!$B$7:$K$65,2,FALSE),"—")</f>
        <v/>
      </c>
      <c r="D55" s="73">
        <f>IFERROR(INDEX('01-يناير'!$AQ$8:$AQ$66,MATCH($B55,'01-يناير'!$B$8:$B$66,0)),0)</f>
        <v/>
      </c>
      <c r="E55" s="73">
        <f>IFERROR(INDEX('02-فبراير'!$AQ$8:$AQ$66,MATCH($B55,'02-فبراير'!$B$8:$B$66,0)),0)</f>
        <v/>
      </c>
      <c r="F55" s="73">
        <f>IFERROR(INDEX('03-مارس'!$AQ$8:$AQ$66,MATCH($B55,'03-مارس'!$B$8:$B$66,0)),0)</f>
        <v/>
      </c>
      <c r="G55" s="73">
        <f>IFERROR(INDEX('04-أبريل'!$AQ$8:$AQ$66,MATCH($B55,'04-أبريل'!$B$8:$B$66,0)),0)</f>
        <v/>
      </c>
      <c r="H55" s="73">
        <f>IFERROR(INDEX('05-مايو'!$AQ$8:$AQ$66,MATCH($B55,'05-مايو'!$B$8:$B$66,0)),0)</f>
        <v/>
      </c>
      <c r="I55" s="73">
        <f>IFERROR(INDEX('06-يونيو'!$AQ$8:$AQ$66,MATCH($B55,'06-يونيو'!$B$8:$B$66,0)),0)</f>
        <v/>
      </c>
      <c r="J55" s="73">
        <f>IFERROR(INDEX('07-يوليو'!$AQ$8:$AQ$66,MATCH($B55,'07-يوليو'!$B$8:$B$66,0)),0)</f>
        <v/>
      </c>
      <c r="K55" s="73">
        <f>IFERROR(INDEX('08-أغسطس'!$AQ$8:$AQ$66,MATCH($B55,'08-أغسطس'!$B$8:$B$66,0)),0)</f>
        <v/>
      </c>
      <c r="L55" s="73">
        <f>IFERROR(INDEX('09-سبتمبر'!$AQ$8:$AQ$66,MATCH($B55,'09-سبتمبر'!$B$8:$B$66,0)),0)</f>
        <v/>
      </c>
      <c r="M55" s="73">
        <f>IFERROR(INDEX('10-أكتوبر'!$AQ$8:$AQ$66,MATCH($B55,'10-أكتوبر'!$B$8:$B$66,0)),0)</f>
        <v/>
      </c>
      <c r="N55" s="73">
        <f>IFERROR(INDEX('11-نوفمبر'!$AQ$8:$AQ$66,MATCH($B55,'11-نوفمبر'!$B$8:$B$66,0)),0)</f>
        <v/>
      </c>
      <c r="O55" s="73">
        <f>IFERROR(INDEX('12-ديسمبر'!$AQ$8:$AQ$66,MATCH($B55,'12-ديسمبر'!$B$8:$B$66,0)),0)</f>
        <v/>
      </c>
      <c r="P55" s="69">
        <f>SUM(D55:O55)</f>
        <v/>
      </c>
    </row>
    <row r="56" ht="19" customHeight="1">
      <c r="A56" s="65" t="n">
        <v>51</v>
      </c>
      <c r="B56" s="66" t="n">
        <v>51</v>
      </c>
      <c r="C56" s="67">
        <f>IFERROR(VLOOKUP($B56,'بيانات الموظفين'!$B$7:$K$65,2,FALSE),"—")</f>
        <v/>
      </c>
      <c r="D56" s="68">
        <f>IFERROR(INDEX('01-يناير'!$AQ$8:$AQ$66,MATCH($B56,'01-يناير'!$B$8:$B$66,0)),0)</f>
        <v/>
      </c>
      <c r="E56" s="68">
        <f>IFERROR(INDEX('02-فبراير'!$AQ$8:$AQ$66,MATCH($B56,'02-فبراير'!$B$8:$B$66,0)),0)</f>
        <v/>
      </c>
      <c r="F56" s="68">
        <f>IFERROR(INDEX('03-مارس'!$AQ$8:$AQ$66,MATCH($B56,'03-مارس'!$B$8:$B$66,0)),0)</f>
        <v/>
      </c>
      <c r="G56" s="68">
        <f>IFERROR(INDEX('04-أبريل'!$AQ$8:$AQ$66,MATCH($B56,'04-أبريل'!$B$8:$B$66,0)),0)</f>
        <v/>
      </c>
      <c r="H56" s="68">
        <f>IFERROR(INDEX('05-مايو'!$AQ$8:$AQ$66,MATCH($B56,'05-مايو'!$B$8:$B$66,0)),0)</f>
        <v/>
      </c>
      <c r="I56" s="68">
        <f>IFERROR(INDEX('06-يونيو'!$AQ$8:$AQ$66,MATCH($B56,'06-يونيو'!$B$8:$B$66,0)),0)</f>
        <v/>
      </c>
      <c r="J56" s="68">
        <f>IFERROR(INDEX('07-يوليو'!$AQ$8:$AQ$66,MATCH($B56,'07-يوليو'!$B$8:$B$66,0)),0)</f>
        <v/>
      </c>
      <c r="K56" s="68">
        <f>IFERROR(INDEX('08-أغسطس'!$AQ$8:$AQ$66,MATCH($B56,'08-أغسطس'!$B$8:$B$66,0)),0)</f>
        <v/>
      </c>
      <c r="L56" s="68">
        <f>IFERROR(INDEX('09-سبتمبر'!$AQ$8:$AQ$66,MATCH($B56,'09-سبتمبر'!$B$8:$B$66,0)),0)</f>
        <v/>
      </c>
      <c r="M56" s="68">
        <f>IFERROR(INDEX('10-أكتوبر'!$AQ$8:$AQ$66,MATCH($B56,'10-أكتوبر'!$B$8:$B$66,0)),0)</f>
        <v/>
      </c>
      <c r="N56" s="68">
        <f>IFERROR(INDEX('11-نوفمبر'!$AQ$8:$AQ$66,MATCH($B56,'11-نوفمبر'!$B$8:$B$66,0)),0)</f>
        <v/>
      </c>
      <c r="O56" s="68">
        <f>IFERROR(INDEX('12-ديسمبر'!$AQ$8:$AQ$66,MATCH($B56,'12-ديسمبر'!$B$8:$B$66,0)),0)</f>
        <v/>
      </c>
      <c r="P56" s="69">
        <f>SUM(D56:O56)</f>
        <v/>
      </c>
    </row>
    <row r="57" ht="19" customHeight="1">
      <c r="A57" s="70" t="n">
        <v>52</v>
      </c>
      <c r="B57" s="71" t="n">
        <v>52</v>
      </c>
      <c r="C57" s="72">
        <f>IFERROR(VLOOKUP($B57,'بيانات الموظفين'!$B$7:$K$65,2,FALSE),"—")</f>
        <v/>
      </c>
      <c r="D57" s="73">
        <f>IFERROR(INDEX('01-يناير'!$AQ$8:$AQ$66,MATCH($B57,'01-يناير'!$B$8:$B$66,0)),0)</f>
        <v/>
      </c>
      <c r="E57" s="73">
        <f>IFERROR(INDEX('02-فبراير'!$AQ$8:$AQ$66,MATCH($B57,'02-فبراير'!$B$8:$B$66,0)),0)</f>
        <v/>
      </c>
      <c r="F57" s="73">
        <f>IFERROR(INDEX('03-مارس'!$AQ$8:$AQ$66,MATCH($B57,'03-مارس'!$B$8:$B$66,0)),0)</f>
        <v/>
      </c>
      <c r="G57" s="73">
        <f>IFERROR(INDEX('04-أبريل'!$AQ$8:$AQ$66,MATCH($B57,'04-أبريل'!$B$8:$B$66,0)),0)</f>
        <v/>
      </c>
      <c r="H57" s="73">
        <f>IFERROR(INDEX('05-مايو'!$AQ$8:$AQ$66,MATCH($B57,'05-مايو'!$B$8:$B$66,0)),0)</f>
        <v/>
      </c>
      <c r="I57" s="73">
        <f>IFERROR(INDEX('06-يونيو'!$AQ$8:$AQ$66,MATCH($B57,'06-يونيو'!$B$8:$B$66,0)),0)</f>
        <v/>
      </c>
      <c r="J57" s="73">
        <f>IFERROR(INDEX('07-يوليو'!$AQ$8:$AQ$66,MATCH($B57,'07-يوليو'!$B$8:$B$66,0)),0)</f>
        <v/>
      </c>
      <c r="K57" s="73">
        <f>IFERROR(INDEX('08-أغسطس'!$AQ$8:$AQ$66,MATCH($B57,'08-أغسطس'!$B$8:$B$66,0)),0)</f>
        <v/>
      </c>
      <c r="L57" s="73">
        <f>IFERROR(INDEX('09-سبتمبر'!$AQ$8:$AQ$66,MATCH($B57,'09-سبتمبر'!$B$8:$B$66,0)),0)</f>
        <v/>
      </c>
      <c r="M57" s="73">
        <f>IFERROR(INDEX('10-أكتوبر'!$AQ$8:$AQ$66,MATCH($B57,'10-أكتوبر'!$B$8:$B$66,0)),0)</f>
        <v/>
      </c>
      <c r="N57" s="73">
        <f>IFERROR(INDEX('11-نوفمبر'!$AQ$8:$AQ$66,MATCH($B57,'11-نوفمبر'!$B$8:$B$66,0)),0)</f>
        <v/>
      </c>
      <c r="O57" s="73">
        <f>IFERROR(INDEX('12-ديسمبر'!$AQ$8:$AQ$66,MATCH($B57,'12-ديسمبر'!$B$8:$B$66,0)),0)</f>
        <v/>
      </c>
      <c r="P57" s="69">
        <f>SUM(D57:O57)</f>
        <v/>
      </c>
    </row>
    <row r="58" ht="19" customHeight="1">
      <c r="A58" s="65" t="n">
        <v>53</v>
      </c>
      <c r="B58" s="66" t="n">
        <v>53</v>
      </c>
      <c r="C58" s="67">
        <f>IFERROR(VLOOKUP($B58,'بيانات الموظفين'!$B$7:$K$65,2,FALSE),"—")</f>
        <v/>
      </c>
      <c r="D58" s="68">
        <f>IFERROR(INDEX('01-يناير'!$AQ$8:$AQ$66,MATCH($B58,'01-يناير'!$B$8:$B$66,0)),0)</f>
        <v/>
      </c>
      <c r="E58" s="68">
        <f>IFERROR(INDEX('02-فبراير'!$AQ$8:$AQ$66,MATCH($B58,'02-فبراير'!$B$8:$B$66,0)),0)</f>
        <v/>
      </c>
      <c r="F58" s="68">
        <f>IFERROR(INDEX('03-مارس'!$AQ$8:$AQ$66,MATCH($B58,'03-مارس'!$B$8:$B$66,0)),0)</f>
        <v/>
      </c>
      <c r="G58" s="68">
        <f>IFERROR(INDEX('04-أبريل'!$AQ$8:$AQ$66,MATCH($B58,'04-أبريل'!$B$8:$B$66,0)),0)</f>
        <v/>
      </c>
      <c r="H58" s="68">
        <f>IFERROR(INDEX('05-مايو'!$AQ$8:$AQ$66,MATCH($B58,'05-مايو'!$B$8:$B$66,0)),0)</f>
        <v/>
      </c>
      <c r="I58" s="68">
        <f>IFERROR(INDEX('06-يونيو'!$AQ$8:$AQ$66,MATCH($B58,'06-يونيو'!$B$8:$B$66,0)),0)</f>
        <v/>
      </c>
      <c r="J58" s="68">
        <f>IFERROR(INDEX('07-يوليو'!$AQ$8:$AQ$66,MATCH($B58,'07-يوليو'!$B$8:$B$66,0)),0)</f>
        <v/>
      </c>
      <c r="K58" s="68">
        <f>IFERROR(INDEX('08-أغسطس'!$AQ$8:$AQ$66,MATCH($B58,'08-أغسطس'!$B$8:$B$66,0)),0)</f>
        <v/>
      </c>
      <c r="L58" s="68">
        <f>IFERROR(INDEX('09-سبتمبر'!$AQ$8:$AQ$66,MATCH($B58,'09-سبتمبر'!$B$8:$B$66,0)),0)</f>
        <v/>
      </c>
      <c r="M58" s="68">
        <f>IFERROR(INDEX('10-أكتوبر'!$AQ$8:$AQ$66,MATCH($B58,'10-أكتوبر'!$B$8:$B$66,0)),0)</f>
        <v/>
      </c>
      <c r="N58" s="68">
        <f>IFERROR(INDEX('11-نوفمبر'!$AQ$8:$AQ$66,MATCH($B58,'11-نوفمبر'!$B$8:$B$66,0)),0)</f>
        <v/>
      </c>
      <c r="O58" s="68">
        <f>IFERROR(INDEX('12-ديسمبر'!$AQ$8:$AQ$66,MATCH($B58,'12-ديسمبر'!$B$8:$B$66,0)),0)</f>
        <v/>
      </c>
      <c r="P58" s="69">
        <f>SUM(D58:O58)</f>
        <v/>
      </c>
    </row>
    <row r="59" ht="19" customHeight="1">
      <c r="A59" s="70" t="n">
        <v>54</v>
      </c>
      <c r="B59" s="71" t="n">
        <v>54</v>
      </c>
      <c r="C59" s="72">
        <f>IFERROR(VLOOKUP($B59,'بيانات الموظفين'!$B$7:$K$65,2,FALSE),"—")</f>
        <v/>
      </c>
      <c r="D59" s="73">
        <f>IFERROR(INDEX('01-يناير'!$AQ$8:$AQ$66,MATCH($B59,'01-يناير'!$B$8:$B$66,0)),0)</f>
        <v/>
      </c>
      <c r="E59" s="73">
        <f>IFERROR(INDEX('02-فبراير'!$AQ$8:$AQ$66,MATCH($B59,'02-فبراير'!$B$8:$B$66,0)),0)</f>
        <v/>
      </c>
      <c r="F59" s="73">
        <f>IFERROR(INDEX('03-مارس'!$AQ$8:$AQ$66,MATCH($B59,'03-مارس'!$B$8:$B$66,0)),0)</f>
        <v/>
      </c>
      <c r="G59" s="73">
        <f>IFERROR(INDEX('04-أبريل'!$AQ$8:$AQ$66,MATCH($B59,'04-أبريل'!$B$8:$B$66,0)),0)</f>
        <v/>
      </c>
      <c r="H59" s="73">
        <f>IFERROR(INDEX('05-مايو'!$AQ$8:$AQ$66,MATCH($B59,'05-مايو'!$B$8:$B$66,0)),0)</f>
        <v/>
      </c>
      <c r="I59" s="73">
        <f>IFERROR(INDEX('06-يونيو'!$AQ$8:$AQ$66,MATCH($B59,'06-يونيو'!$B$8:$B$66,0)),0)</f>
        <v/>
      </c>
      <c r="J59" s="73">
        <f>IFERROR(INDEX('07-يوليو'!$AQ$8:$AQ$66,MATCH($B59,'07-يوليو'!$B$8:$B$66,0)),0)</f>
        <v/>
      </c>
      <c r="K59" s="73">
        <f>IFERROR(INDEX('08-أغسطس'!$AQ$8:$AQ$66,MATCH($B59,'08-أغسطس'!$B$8:$B$66,0)),0)</f>
        <v/>
      </c>
      <c r="L59" s="73">
        <f>IFERROR(INDEX('09-سبتمبر'!$AQ$8:$AQ$66,MATCH($B59,'09-سبتمبر'!$B$8:$B$66,0)),0)</f>
        <v/>
      </c>
      <c r="M59" s="73">
        <f>IFERROR(INDEX('10-أكتوبر'!$AQ$8:$AQ$66,MATCH($B59,'10-أكتوبر'!$B$8:$B$66,0)),0)</f>
        <v/>
      </c>
      <c r="N59" s="73">
        <f>IFERROR(INDEX('11-نوفمبر'!$AQ$8:$AQ$66,MATCH($B59,'11-نوفمبر'!$B$8:$B$66,0)),0)</f>
        <v/>
      </c>
      <c r="O59" s="73">
        <f>IFERROR(INDEX('12-ديسمبر'!$AQ$8:$AQ$66,MATCH($B59,'12-ديسمبر'!$B$8:$B$66,0)),0)</f>
        <v/>
      </c>
      <c r="P59" s="69">
        <f>SUM(D59:O59)</f>
        <v/>
      </c>
    </row>
    <row r="60" ht="19" customHeight="1">
      <c r="A60" s="65" t="n">
        <v>55</v>
      </c>
      <c r="B60" s="66" t="n">
        <v>55</v>
      </c>
      <c r="C60" s="67">
        <f>IFERROR(VLOOKUP($B60,'بيانات الموظفين'!$B$7:$K$65,2,FALSE),"—")</f>
        <v/>
      </c>
      <c r="D60" s="68">
        <f>IFERROR(INDEX('01-يناير'!$AQ$8:$AQ$66,MATCH($B60,'01-يناير'!$B$8:$B$66,0)),0)</f>
        <v/>
      </c>
      <c r="E60" s="68">
        <f>IFERROR(INDEX('02-فبراير'!$AQ$8:$AQ$66,MATCH($B60,'02-فبراير'!$B$8:$B$66,0)),0)</f>
        <v/>
      </c>
      <c r="F60" s="68">
        <f>IFERROR(INDEX('03-مارس'!$AQ$8:$AQ$66,MATCH($B60,'03-مارس'!$B$8:$B$66,0)),0)</f>
        <v/>
      </c>
      <c r="G60" s="68">
        <f>IFERROR(INDEX('04-أبريل'!$AQ$8:$AQ$66,MATCH($B60,'04-أبريل'!$B$8:$B$66,0)),0)</f>
        <v/>
      </c>
      <c r="H60" s="68">
        <f>IFERROR(INDEX('05-مايو'!$AQ$8:$AQ$66,MATCH($B60,'05-مايو'!$B$8:$B$66,0)),0)</f>
        <v/>
      </c>
      <c r="I60" s="68">
        <f>IFERROR(INDEX('06-يونيو'!$AQ$8:$AQ$66,MATCH($B60,'06-يونيو'!$B$8:$B$66,0)),0)</f>
        <v/>
      </c>
      <c r="J60" s="68">
        <f>IFERROR(INDEX('07-يوليو'!$AQ$8:$AQ$66,MATCH($B60,'07-يوليو'!$B$8:$B$66,0)),0)</f>
        <v/>
      </c>
      <c r="K60" s="68">
        <f>IFERROR(INDEX('08-أغسطس'!$AQ$8:$AQ$66,MATCH($B60,'08-أغسطس'!$B$8:$B$66,0)),0)</f>
        <v/>
      </c>
      <c r="L60" s="68">
        <f>IFERROR(INDEX('09-سبتمبر'!$AQ$8:$AQ$66,MATCH($B60,'09-سبتمبر'!$B$8:$B$66,0)),0)</f>
        <v/>
      </c>
      <c r="M60" s="68">
        <f>IFERROR(INDEX('10-أكتوبر'!$AQ$8:$AQ$66,MATCH($B60,'10-أكتوبر'!$B$8:$B$66,0)),0)</f>
        <v/>
      </c>
      <c r="N60" s="68">
        <f>IFERROR(INDEX('11-نوفمبر'!$AQ$8:$AQ$66,MATCH($B60,'11-نوفمبر'!$B$8:$B$66,0)),0)</f>
        <v/>
      </c>
      <c r="O60" s="68">
        <f>IFERROR(INDEX('12-ديسمبر'!$AQ$8:$AQ$66,MATCH($B60,'12-ديسمبر'!$B$8:$B$66,0)),0)</f>
        <v/>
      </c>
      <c r="P60" s="69">
        <f>SUM(D60:O60)</f>
        <v/>
      </c>
    </row>
    <row r="61" ht="19" customHeight="1">
      <c r="A61" s="70" t="n">
        <v>56</v>
      </c>
      <c r="B61" s="71" t="n">
        <v>56</v>
      </c>
      <c r="C61" s="72">
        <f>IFERROR(VLOOKUP($B61,'بيانات الموظفين'!$B$7:$K$65,2,FALSE),"—")</f>
        <v/>
      </c>
      <c r="D61" s="73">
        <f>IFERROR(INDEX('01-يناير'!$AQ$8:$AQ$66,MATCH($B61,'01-يناير'!$B$8:$B$66,0)),0)</f>
        <v/>
      </c>
      <c r="E61" s="73">
        <f>IFERROR(INDEX('02-فبراير'!$AQ$8:$AQ$66,MATCH($B61,'02-فبراير'!$B$8:$B$66,0)),0)</f>
        <v/>
      </c>
      <c r="F61" s="73">
        <f>IFERROR(INDEX('03-مارس'!$AQ$8:$AQ$66,MATCH($B61,'03-مارس'!$B$8:$B$66,0)),0)</f>
        <v/>
      </c>
      <c r="G61" s="73">
        <f>IFERROR(INDEX('04-أبريل'!$AQ$8:$AQ$66,MATCH($B61,'04-أبريل'!$B$8:$B$66,0)),0)</f>
        <v/>
      </c>
      <c r="H61" s="73">
        <f>IFERROR(INDEX('05-مايو'!$AQ$8:$AQ$66,MATCH($B61,'05-مايو'!$B$8:$B$66,0)),0)</f>
        <v/>
      </c>
      <c r="I61" s="73">
        <f>IFERROR(INDEX('06-يونيو'!$AQ$8:$AQ$66,MATCH($B61,'06-يونيو'!$B$8:$B$66,0)),0)</f>
        <v/>
      </c>
      <c r="J61" s="73">
        <f>IFERROR(INDEX('07-يوليو'!$AQ$8:$AQ$66,MATCH($B61,'07-يوليو'!$B$8:$B$66,0)),0)</f>
        <v/>
      </c>
      <c r="K61" s="73">
        <f>IFERROR(INDEX('08-أغسطس'!$AQ$8:$AQ$66,MATCH($B61,'08-أغسطس'!$B$8:$B$66,0)),0)</f>
        <v/>
      </c>
      <c r="L61" s="73">
        <f>IFERROR(INDEX('09-سبتمبر'!$AQ$8:$AQ$66,MATCH($B61,'09-سبتمبر'!$B$8:$B$66,0)),0)</f>
        <v/>
      </c>
      <c r="M61" s="73">
        <f>IFERROR(INDEX('10-أكتوبر'!$AQ$8:$AQ$66,MATCH($B61,'10-أكتوبر'!$B$8:$B$66,0)),0)</f>
        <v/>
      </c>
      <c r="N61" s="73">
        <f>IFERROR(INDEX('11-نوفمبر'!$AQ$8:$AQ$66,MATCH($B61,'11-نوفمبر'!$B$8:$B$66,0)),0)</f>
        <v/>
      </c>
      <c r="O61" s="73">
        <f>IFERROR(INDEX('12-ديسمبر'!$AQ$8:$AQ$66,MATCH($B61,'12-ديسمبر'!$B$8:$B$66,0)),0)</f>
        <v/>
      </c>
      <c r="P61" s="69">
        <f>SUM(D61:O61)</f>
        <v/>
      </c>
    </row>
    <row r="62" ht="19" customHeight="1">
      <c r="A62" s="65" t="n">
        <v>57</v>
      </c>
      <c r="B62" s="66" t="n">
        <v>57</v>
      </c>
      <c r="C62" s="67">
        <f>IFERROR(VLOOKUP($B62,'بيانات الموظفين'!$B$7:$K$65,2,FALSE),"—")</f>
        <v/>
      </c>
      <c r="D62" s="68">
        <f>IFERROR(INDEX('01-يناير'!$AQ$8:$AQ$66,MATCH($B62,'01-يناير'!$B$8:$B$66,0)),0)</f>
        <v/>
      </c>
      <c r="E62" s="68">
        <f>IFERROR(INDEX('02-فبراير'!$AQ$8:$AQ$66,MATCH($B62,'02-فبراير'!$B$8:$B$66,0)),0)</f>
        <v/>
      </c>
      <c r="F62" s="68">
        <f>IFERROR(INDEX('03-مارس'!$AQ$8:$AQ$66,MATCH($B62,'03-مارس'!$B$8:$B$66,0)),0)</f>
        <v/>
      </c>
      <c r="G62" s="68">
        <f>IFERROR(INDEX('04-أبريل'!$AQ$8:$AQ$66,MATCH($B62,'04-أبريل'!$B$8:$B$66,0)),0)</f>
        <v/>
      </c>
      <c r="H62" s="68">
        <f>IFERROR(INDEX('05-مايو'!$AQ$8:$AQ$66,MATCH($B62,'05-مايو'!$B$8:$B$66,0)),0)</f>
        <v/>
      </c>
      <c r="I62" s="68">
        <f>IFERROR(INDEX('06-يونيو'!$AQ$8:$AQ$66,MATCH($B62,'06-يونيو'!$B$8:$B$66,0)),0)</f>
        <v/>
      </c>
      <c r="J62" s="68">
        <f>IFERROR(INDEX('07-يوليو'!$AQ$8:$AQ$66,MATCH($B62,'07-يوليو'!$B$8:$B$66,0)),0)</f>
        <v/>
      </c>
      <c r="K62" s="68">
        <f>IFERROR(INDEX('08-أغسطس'!$AQ$8:$AQ$66,MATCH($B62,'08-أغسطس'!$B$8:$B$66,0)),0)</f>
        <v/>
      </c>
      <c r="L62" s="68">
        <f>IFERROR(INDEX('09-سبتمبر'!$AQ$8:$AQ$66,MATCH($B62,'09-سبتمبر'!$B$8:$B$66,0)),0)</f>
        <v/>
      </c>
      <c r="M62" s="68">
        <f>IFERROR(INDEX('10-أكتوبر'!$AQ$8:$AQ$66,MATCH($B62,'10-أكتوبر'!$B$8:$B$66,0)),0)</f>
        <v/>
      </c>
      <c r="N62" s="68">
        <f>IFERROR(INDEX('11-نوفمبر'!$AQ$8:$AQ$66,MATCH($B62,'11-نوفمبر'!$B$8:$B$66,0)),0)</f>
        <v/>
      </c>
      <c r="O62" s="68">
        <f>IFERROR(INDEX('12-ديسمبر'!$AQ$8:$AQ$66,MATCH($B62,'12-ديسمبر'!$B$8:$B$66,0)),0)</f>
        <v/>
      </c>
      <c r="P62" s="69">
        <f>SUM(D62:O62)</f>
        <v/>
      </c>
    </row>
    <row r="63" ht="19" customHeight="1">
      <c r="A63" s="70" t="n">
        <v>58</v>
      </c>
      <c r="B63" s="71" t="n">
        <v>58</v>
      </c>
      <c r="C63" s="72">
        <f>IFERROR(VLOOKUP($B63,'بيانات الموظفين'!$B$7:$K$65,2,FALSE),"—")</f>
        <v/>
      </c>
      <c r="D63" s="73">
        <f>IFERROR(INDEX('01-يناير'!$AQ$8:$AQ$66,MATCH($B63,'01-يناير'!$B$8:$B$66,0)),0)</f>
        <v/>
      </c>
      <c r="E63" s="73">
        <f>IFERROR(INDEX('02-فبراير'!$AQ$8:$AQ$66,MATCH($B63,'02-فبراير'!$B$8:$B$66,0)),0)</f>
        <v/>
      </c>
      <c r="F63" s="73">
        <f>IFERROR(INDEX('03-مارس'!$AQ$8:$AQ$66,MATCH($B63,'03-مارس'!$B$8:$B$66,0)),0)</f>
        <v/>
      </c>
      <c r="G63" s="73">
        <f>IFERROR(INDEX('04-أبريل'!$AQ$8:$AQ$66,MATCH($B63,'04-أبريل'!$B$8:$B$66,0)),0)</f>
        <v/>
      </c>
      <c r="H63" s="73">
        <f>IFERROR(INDEX('05-مايو'!$AQ$8:$AQ$66,MATCH($B63,'05-مايو'!$B$8:$B$66,0)),0)</f>
        <v/>
      </c>
      <c r="I63" s="73">
        <f>IFERROR(INDEX('06-يونيو'!$AQ$8:$AQ$66,MATCH($B63,'06-يونيو'!$B$8:$B$66,0)),0)</f>
        <v/>
      </c>
      <c r="J63" s="73">
        <f>IFERROR(INDEX('07-يوليو'!$AQ$8:$AQ$66,MATCH($B63,'07-يوليو'!$B$8:$B$66,0)),0)</f>
        <v/>
      </c>
      <c r="K63" s="73">
        <f>IFERROR(INDEX('08-أغسطس'!$AQ$8:$AQ$66,MATCH($B63,'08-أغسطس'!$B$8:$B$66,0)),0)</f>
        <v/>
      </c>
      <c r="L63" s="73">
        <f>IFERROR(INDEX('09-سبتمبر'!$AQ$8:$AQ$66,MATCH($B63,'09-سبتمبر'!$B$8:$B$66,0)),0)</f>
        <v/>
      </c>
      <c r="M63" s="73">
        <f>IFERROR(INDEX('10-أكتوبر'!$AQ$8:$AQ$66,MATCH($B63,'10-أكتوبر'!$B$8:$B$66,0)),0)</f>
        <v/>
      </c>
      <c r="N63" s="73">
        <f>IFERROR(INDEX('11-نوفمبر'!$AQ$8:$AQ$66,MATCH($B63,'11-نوفمبر'!$B$8:$B$66,0)),0)</f>
        <v/>
      </c>
      <c r="O63" s="73">
        <f>IFERROR(INDEX('12-ديسمبر'!$AQ$8:$AQ$66,MATCH($B63,'12-ديسمبر'!$B$8:$B$66,0)),0)</f>
        <v/>
      </c>
      <c r="P63" s="69">
        <f>SUM(D63:O63)</f>
        <v/>
      </c>
    </row>
    <row r="64" ht="19" customHeight="1">
      <c r="A64" s="65" t="n">
        <v>59</v>
      </c>
      <c r="B64" s="66" t="n">
        <v>59</v>
      </c>
      <c r="C64" s="67">
        <f>IFERROR(VLOOKUP($B64,'بيانات الموظفين'!$B$7:$K$65,2,FALSE),"—")</f>
        <v/>
      </c>
      <c r="D64" s="68">
        <f>IFERROR(INDEX('01-يناير'!$AQ$8:$AQ$66,MATCH($B64,'01-يناير'!$B$8:$B$66,0)),0)</f>
        <v/>
      </c>
      <c r="E64" s="68">
        <f>IFERROR(INDEX('02-فبراير'!$AQ$8:$AQ$66,MATCH($B64,'02-فبراير'!$B$8:$B$66,0)),0)</f>
        <v/>
      </c>
      <c r="F64" s="68">
        <f>IFERROR(INDEX('03-مارس'!$AQ$8:$AQ$66,MATCH($B64,'03-مارس'!$B$8:$B$66,0)),0)</f>
        <v/>
      </c>
      <c r="G64" s="68">
        <f>IFERROR(INDEX('04-أبريل'!$AQ$8:$AQ$66,MATCH($B64,'04-أبريل'!$B$8:$B$66,0)),0)</f>
        <v/>
      </c>
      <c r="H64" s="68">
        <f>IFERROR(INDEX('05-مايو'!$AQ$8:$AQ$66,MATCH($B64,'05-مايو'!$B$8:$B$66,0)),0)</f>
        <v/>
      </c>
      <c r="I64" s="68">
        <f>IFERROR(INDEX('06-يونيو'!$AQ$8:$AQ$66,MATCH($B64,'06-يونيو'!$B$8:$B$66,0)),0)</f>
        <v/>
      </c>
      <c r="J64" s="68">
        <f>IFERROR(INDEX('07-يوليو'!$AQ$8:$AQ$66,MATCH($B64,'07-يوليو'!$B$8:$B$66,0)),0)</f>
        <v/>
      </c>
      <c r="K64" s="68">
        <f>IFERROR(INDEX('08-أغسطس'!$AQ$8:$AQ$66,MATCH($B64,'08-أغسطس'!$B$8:$B$66,0)),0)</f>
        <v/>
      </c>
      <c r="L64" s="68">
        <f>IFERROR(INDEX('09-سبتمبر'!$AQ$8:$AQ$66,MATCH($B64,'09-سبتمبر'!$B$8:$B$66,0)),0)</f>
        <v/>
      </c>
      <c r="M64" s="68">
        <f>IFERROR(INDEX('10-أكتوبر'!$AQ$8:$AQ$66,MATCH($B64,'10-أكتوبر'!$B$8:$B$66,0)),0)</f>
        <v/>
      </c>
      <c r="N64" s="68">
        <f>IFERROR(INDEX('11-نوفمبر'!$AQ$8:$AQ$66,MATCH($B64,'11-نوفمبر'!$B$8:$B$66,0)),0)</f>
        <v/>
      </c>
      <c r="O64" s="68">
        <f>IFERROR(INDEX('12-ديسمبر'!$AQ$8:$AQ$66,MATCH($B64,'12-ديسمبر'!$B$8:$B$66,0)),0)</f>
        <v/>
      </c>
      <c r="P64" s="69">
        <f>SUM(D64:O64)</f>
        <v/>
      </c>
    </row>
    <row r="65" ht="24" customHeight="1">
      <c r="A65" s="15" t="inlineStr">
        <is>
          <t>الإجمالي — 59 موظفًا</t>
        </is>
      </c>
      <c r="B65" s="55" t="n"/>
      <c r="C65" s="55" t="n"/>
      <c r="D65" s="74">
        <f>SUM(D6:D64)</f>
        <v/>
      </c>
      <c r="E65" s="74">
        <f>SUM(E6:E64)</f>
        <v/>
      </c>
      <c r="F65" s="74">
        <f>SUM(F6:F64)</f>
        <v/>
      </c>
      <c r="G65" s="74">
        <f>SUM(G6:G64)</f>
        <v/>
      </c>
      <c r="H65" s="74">
        <f>SUM(H6:H64)</f>
        <v/>
      </c>
      <c r="I65" s="74">
        <f>SUM(I6:I64)</f>
        <v/>
      </c>
      <c r="J65" s="74">
        <f>SUM(J6:J64)</f>
        <v/>
      </c>
      <c r="K65" s="74">
        <f>SUM(K6:K64)</f>
        <v/>
      </c>
      <c r="L65" s="74">
        <f>SUM(L6:L64)</f>
        <v/>
      </c>
      <c r="M65" s="74">
        <f>SUM(M6:M64)</f>
        <v/>
      </c>
      <c r="N65" s="74">
        <f>SUM(N6:N64)</f>
        <v/>
      </c>
      <c r="O65" s="74">
        <f>SUM(O6:O64)</f>
        <v/>
      </c>
      <c r="P65" s="74">
        <f>SUM(P6:P64)</f>
        <v/>
      </c>
    </row>
    <row r="68" ht="24" customHeight="1">
      <c r="A68" s="75" t="inlineStr">
        <is>
          <t>ب) صافي الراتب المستحق لكل شهر (عمود «الصافي المستحق» في كل شيت شهري)</t>
        </is>
      </c>
    </row>
    <row r="69" ht="30" customHeight="1">
      <c r="A69" s="8" t="inlineStr">
        <is>
          <t>م</t>
        </is>
      </c>
      <c r="B69" s="8" t="inlineStr">
        <is>
          <t>الكود</t>
        </is>
      </c>
      <c r="C69" s="8" t="inlineStr">
        <is>
          <t>اسم الموظف</t>
        </is>
      </c>
      <c r="D69" s="8" t="inlineStr">
        <is>
          <t>يناير</t>
        </is>
      </c>
      <c r="E69" s="8" t="inlineStr">
        <is>
          <t>فبراير</t>
        </is>
      </c>
      <c r="F69" s="8" t="inlineStr">
        <is>
          <t>مارس</t>
        </is>
      </c>
      <c r="G69" s="8" t="inlineStr">
        <is>
          <t>أبريل</t>
        </is>
      </c>
      <c r="H69" s="8" t="inlineStr">
        <is>
          <t>مايو</t>
        </is>
      </c>
      <c r="I69" s="8" t="inlineStr">
        <is>
          <t>يونيو</t>
        </is>
      </c>
      <c r="J69" s="8" t="inlineStr">
        <is>
          <t>يوليو</t>
        </is>
      </c>
      <c r="K69" s="8" t="inlineStr">
        <is>
          <t>أغسطس</t>
        </is>
      </c>
      <c r="L69" s="8" t="inlineStr">
        <is>
          <t>سبتمبر</t>
        </is>
      </c>
      <c r="M69" s="8" t="inlineStr">
        <is>
          <t>أكتوبر</t>
        </is>
      </c>
      <c r="N69" s="8" t="inlineStr">
        <is>
          <t>نوفمبر</t>
        </is>
      </c>
      <c r="O69" s="8" t="inlineStr">
        <is>
          <t>ديسمبر</t>
        </is>
      </c>
      <c r="P69" s="8" t="inlineStr">
        <is>
          <t>إجمالي السنة</t>
        </is>
      </c>
    </row>
    <row r="70" ht="19" customHeight="1">
      <c r="A70" s="65" t="n">
        <v>1</v>
      </c>
      <c r="B70" s="66" t="n">
        <v>1</v>
      </c>
      <c r="C70" s="67">
        <f>IFERROR(VLOOKUP($B70,'بيانات الموظفين'!$B$7:$K$65,2,FALSE),"—")</f>
        <v/>
      </c>
      <c r="D70" s="76">
        <f>IFERROR(INDEX('01-يناير'!$BD$8:$BD$66,MATCH($B70,'01-يناير'!$B$8:$B$66,0)),0)</f>
        <v/>
      </c>
      <c r="E70" s="76">
        <f>IFERROR(INDEX('02-فبراير'!$BD$8:$BD$66,MATCH($B70,'02-فبراير'!$B$8:$B$66,0)),0)</f>
        <v/>
      </c>
      <c r="F70" s="76">
        <f>IFERROR(INDEX('03-مارس'!$BD$8:$BD$66,MATCH($B70,'03-مارس'!$B$8:$B$66,0)),0)</f>
        <v/>
      </c>
      <c r="G70" s="76">
        <f>IFERROR(INDEX('04-أبريل'!$BD$8:$BD$66,MATCH($B70,'04-أبريل'!$B$8:$B$66,0)),0)</f>
        <v/>
      </c>
      <c r="H70" s="76">
        <f>IFERROR(INDEX('05-مايو'!$BD$8:$BD$66,MATCH($B70,'05-مايو'!$B$8:$B$66,0)),0)</f>
        <v/>
      </c>
      <c r="I70" s="76">
        <f>IFERROR(INDEX('06-يونيو'!$BD$8:$BD$66,MATCH($B70,'06-يونيو'!$B$8:$B$66,0)),0)</f>
        <v/>
      </c>
      <c r="J70" s="76">
        <f>IFERROR(INDEX('07-يوليو'!$BD$8:$BD$66,MATCH($B70,'07-يوليو'!$B$8:$B$66,0)),0)</f>
        <v/>
      </c>
      <c r="K70" s="76">
        <f>IFERROR(INDEX('08-أغسطس'!$BD$8:$BD$66,MATCH($B70,'08-أغسطس'!$B$8:$B$66,0)),0)</f>
        <v/>
      </c>
      <c r="L70" s="76">
        <f>IFERROR(INDEX('09-سبتمبر'!$BD$8:$BD$66,MATCH($B70,'09-سبتمبر'!$B$8:$B$66,0)),0)</f>
        <v/>
      </c>
      <c r="M70" s="76">
        <f>IFERROR(INDEX('10-أكتوبر'!$BD$8:$BD$66,MATCH($B70,'10-أكتوبر'!$B$8:$B$66,0)),0)</f>
        <v/>
      </c>
      <c r="N70" s="76">
        <f>IFERROR(INDEX('11-نوفمبر'!$BD$8:$BD$66,MATCH($B70,'11-نوفمبر'!$B$8:$B$66,0)),0)</f>
        <v/>
      </c>
      <c r="O70" s="76">
        <f>IFERROR(INDEX('12-ديسمبر'!$BD$8:$BD$66,MATCH($B70,'12-ديسمبر'!$B$8:$B$66,0)),0)</f>
        <v/>
      </c>
      <c r="P70" s="77">
        <f>SUM(D70:O70)</f>
        <v/>
      </c>
    </row>
    <row r="71" ht="19" customHeight="1">
      <c r="A71" s="70" t="n">
        <v>2</v>
      </c>
      <c r="B71" s="71" t="n">
        <v>2</v>
      </c>
      <c r="C71" s="72">
        <f>IFERROR(VLOOKUP($B71,'بيانات الموظفين'!$B$7:$K$65,2,FALSE),"—")</f>
        <v/>
      </c>
      <c r="D71" s="78">
        <f>IFERROR(INDEX('01-يناير'!$BD$8:$BD$66,MATCH($B71,'01-يناير'!$B$8:$B$66,0)),0)</f>
        <v/>
      </c>
      <c r="E71" s="78">
        <f>IFERROR(INDEX('02-فبراير'!$BD$8:$BD$66,MATCH($B71,'02-فبراير'!$B$8:$B$66,0)),0)</f>
        <v/>
      </c>
      <c r="F71" s="78">
        <f>IFERROR(INDEX('03-مارس'!$BD$8:$BD$66,MATCH($B71,'03-مارس'!$B$8:$B$66,0)),0)</f>
        <v/>
      </c>
      <c r="G71" s="78">
        <f>IFERROR(INDEX('04-أبريل'!$BD$8:$BD$66,MATCH($B71,'04-أبريل'!$B$8:$B$66,0)),0)</f>
        <v/>
      </c>
      <c r="H71" s="78">
        <f>IFERROR(INDEX('05-مايو'!$BD$8:$BD$66,MATCH($B71,'05-مايو'!$B$8:$B$66,0)),0)</f>
        <v/>
      </c>
      <c r="I71" s="78">
        <f>IFERROR(INDEX('06-يونيو'!$BD$8:$BD$66,MATCH($B71,'06-يونيو'!$B$8:$B$66,0)),0)</f>
        <v/>
      </c>
      <c r="J71" s="78">
        <f>IFERROR(INDEX('07-يوليو'!$BD$8:$BD$66,MATCH($B71,'07-يوليو'!$B$8:$B$66,0)),0)</f>
        <v/>
      </c>
      <c r="K71" s="78">
        <f>IFERROR(INDEX('08-أغسطس'!$BD$8:$BD$66,MATCH($B71,'08-أغسطس'!$B$8:$B$66,0)),0)</f>
        <v/>
      </c>
      <c r="L71" s="78">
        <f>IFERROR(INDEX('09-سبتمبر'!$BD$8:$BD$66,MATCH($B71,'09-سبتمبر'!$B$8:$B$66,0)),0)</f>
        <v/>
      </c>
      <c r="M71" s="78">
        <f>IFERROR(INDEX('10-أكتوبر'!$BD$8:$BD$66,MATCH($B71,'10-أكتوبر'!$B$8:$B$66,0)),0)</f>
        <v/>
      </c>
      <c r="N71" s="78">
        <f>IFERROR(INDEX('11-نوفمبر'!$BD$8:$BD$66,MATCH($B71,'11-نوفمبر'!$B$8:$B$66,0)),0)</f>
        <v/>
      </c>
      <c r="O71" s="78">
        <f>IFERROR(INDEX('12-ديسمبر'!$BD$8:$BD$66,MATCH($B71,'12-ديسمبر'!$B$8:$B$66,0)),0)</f>
        <v/>
      </c>
      <c r="P71" s="77">
        <f>SUM(D71:O71)</f>
        <v/>
      </c>
    </row>
    <row r="72" ht="19" customHeight="1">
      <c r="A72" s="65" t="n">
        <v>3</v>
      </c>
      <c r="B72" s="66" t="n">
        <v>3</v>
      </c>
      <c r="C72" s="67">
        <f>IFERROR(VLOOKUP($B72,'بيانات الموظفين'!$B$7:$K$65,2,FALSE),"—")</f>
        <v/>
      </c>
      <c r="D72" s="76">
        <f>IFERROR(INDEX('01-يناير'!$BD$8:$BD$66,MATCH($B72,'01-يناير'!$B$8:$B$66,0)),0)</f>
        <v/>
      </c>
      <c r="E72" s="76">
        <f>IFERROR(INDEX('02-فبراير'!$BD$8:$BD$66,MATCH($B72,'02-فبراير'!$B$8:$B$66,0)),0)</f>
        <v/>
      </c>
      <c r="F72" s="76">
        <f>IFERROR(INDEX('03-مارس'!$BD$8:$BD$66,MATCH($B72,'03-مارس'!$B$8:$B$66,0)),0)</f>
        <v/>
      </c>
      <c r="G72" s="76">
        <f>IFERROR(INDEX('04-أبريل'!$BD$8:$BD$66,MATCH($B72,'04-أبريل'!$B$8:$B$66,0)),0)</f>
        <v/>
      </c>
      <c r="H72" s="76">
        <f>IFERROR(INDEX('05-مايو'!$BD$8:$BD$66,MATCH($B72,'05-مايو'!$B$8:$B$66,0)),0)</f>
        <v/>
      </c>
      <c r="I72" s="76">
        <f>IFERROR(INDEX('06-يونيو'!$BD$8:$BD$66,MATCH($B72,'06-يونيو'!$B$8:$B$66,0)),0)</f>
        <v/>
      </c>
      <c r="J72" s="76">
        <f>IFERROR(INDEX('07-يوليو'!$BD$8:$BD$66,MATCH($B72,'07-يوليو'!$B$8:$B$66,0)),0)</f>
        <v/>
      </c>
      <c r="K72" s="76">
        <f>IFERROR(INDEX('08-أغسطس'!$BD$8:$BD$66,MATCH($B72,'08-أغسطس'!$B$8:$B$66,0)),0)</f>
        <v/>
      </c>
      <c r="L72" s="76">
        <f>IFERROR(INDEX('09-سبتمبر'!$BD$8:$BD$66,MATCH($B72,'09-سبتمبر'!$B$8:$B$66,0)),0)</f>
        <v/>
      </c>
      <c r="M72" s="76">
        <f>IFERROR(INDEX('10-أكتوبر'!$BD$8:$BD$66,MATCH($B72,'10-أكتوبر'!$B$8:$B$66,0)),0)</f>
        <v/>
      </c>
      <c r="N72" s="76">
        <f>IFERROR(INDEX('11-نوفمبر'!$BD$8:$BD$66,MATCH($B72,'11-نوفمبر'!$B$8:$B$66,0)),0)</f>
        <v/>
      </c>
      <c r="O72" s="76">
        <f>IFERROR(INDEX('12-ديسمبر'!$BD$8:$BD$66,MATCH($B72,'12-ديسمبر'!$B$8:$B$66,0)),0)</f>
        <v/>
      </c>
      <c r="P72" s="77">
        <f>SUM(D72:O72)</f>
        <v/>
      </c>
    </row>
    <row r="73" ht="19" customHeight="1">
      <c r="A73" s="70" t="n">
        <v>4</v>
      </c>
      <c r="B73" s="71" t="n">
        <v>4</v>
      </c>
      <c r="C73" s="72">
        <f>IFERROR(VLOOKUP($B73,'بيانات الموظفين'!$B$7:$K$65,2,FALSE),"—")</f>
        <v/>
      </c>
      <c r="D73" s="78">
        <f>IFERROR(INDEX('01-يناير'!$BD$8:$BD$66,MATCH($B73,'01-يناير'!$B$8:$B$66,0)),0)</f>
        <v/>
      </c>
      <c r="E73" s="78">
        <f>IFERROR(INDEX('02-فبراير'!$BD$8:$BD$66,MATCH($B73,'02-فبراير'!$B$8:$B$66,0)),0)</f>
        <v/>
      </c>
      <c r="F73" s="78">
        <f>IFERROR(INDEX('03-مارس'!$BD$8:$BD$66,MATCH($B73,'03-مارس'!$B$8:$B$66,0)),0)</f>
        <v/>
      </c>
      <c r="G73" s="78">
        <f>IFERROR(INDEX('04-أبريل'!$BD$8:$BD$66,MATCH($B73,'04-أبريل'!$B$8:$B$66,0)),0)</f>
        <v/>
      </c>
      <c r="H73" s="78">
        <f>IFERROR(INDEX('05-مايو'!$BD$8:$BD$66,MATCH($B73,'05-مايو'!$B$8:$B$66,0)),0)</f>
        <v/>
      </c>
      <c r="I73" s="78">
        <f>IFERROR(INDEX('06-يونيو'!$BD$8:$BD$66,MATCH($B73,'06-يونيو'!$B$8:$B$66,0)),0)</f>
        <v/>
      </c>
      <c r="J73" s="78">
        <f>IFERROR(INDEX('07-يوليو'!$BD$8:$BD$66,MATCH($B73,'07-يوليو'!$B$8:$B$66,0)),0)</f>
        <v/>
      </c>
      <c r="K73" s="78">
        <f>IFERROR(INDEX('08-أغسطس'!$BD$8:$BD$66,MATCH($B73,'08-أغسطس'!$B$8:$B$66,0)),0)</f>
        <v/>
      </c>
      <c r="L73" s="78">
        <f>IFERROR(INDEX('09-سبتمبر'!$BD$8:$BD$66,MATCH($B73,'09-سبتمبر'!$B$8:$B$66,0)),0)</f>
        <v/>
      </c>
      <c r="M73" s="78">
        <f>IFERROR(INDEX('10-أكتوبر'!$BD$8:$BD$66,MATCH($B73,'10-أكتوبر'!$B$8:$B$66,0)),0)</f>
        <v/>
      </c>
      <c r="N73" s="78">
        <f>IFERROR(INDEX('11-نوفمبر'!$BD$8:$BD$66,MATCH($B73,'11-نوفمبر'!$B$8:$B$66,0)),0)</f>
        <v/>
      </c>
      <c r="O73" s="78">
        <f>IFERROR(INDEX('12-ديسمبر'!$BD$8:$BD$66,MATCH($B73,'12-ديسمبر'!$B$8:$B$66,0)),0)</f>
        <v/>
      </c>
      <c r="P73" s="77">
        <f>SUM(D73:O73)</f>
        <v/>
      </c>
    </row>
    <row r="74" ht="19" customHeight="1">
      <c r="A74" s="65" t="n">
        <v>5</v>
      </c>
      <c r="B74" s="66" t="n">
        <v>5</v>
      </c>
      <c r="C74" s="67">
        <f>IFERROR(VLOOKUP($B74,'بيانات الموظفين'!$B$7:$K$65,2,FALSE),"—")</f>
        <v/>
      </c>
      <c r="D74" s="76">
        <f>IFERROR(INDEX('01-يناير'!$BD$8:$BD$66,MATCH($B74,'01-يناير'!$B$8:$B$66,0)),0)</f>
        <v/>
      </c>
      <c r="E74" s="76">
        <f>IFERROR(INDEX('02-فبراير'!$BD$8:$BD$66,MATCH($B74,'02-فبراير'!$B$8:$B$66,0)),0)</f>
        <v/>
      </c>
      <c r="F74" s="76">
        <f>IFERROR(INDEX('03-مارس'!$BD$8:$BD$66,MATCH($B74,'03-مارس'!$B$8:$B$66,0)),0)</f>
        <v/>
      </c>
      <c r="G74" s="76">
        <f>IFERROR(INDEX('04-أبريل'!$BD$8:$BD$66,MATCH($B74,'04-أبريل'!$B$8:$B$66,0)),0)</f>
        <v/>
      </c>
      <c r="H74" s="76">
        <f>IFERROR(INDEX('05-مايو'!$BD$8:$BD$66,MATCH($B74,'05-مايو'!$B$8:$B$66,0)),0)</f>
        <v/>
      </c>
      <c r="I74" s="76">
        <f>IFERROR(INDEX('06-يونيو'!$BD$8:$BD$66,MATCH($B74,'06-يونيو'!$B$8:$B$66,0)),0)</f>
        <v/>
      </c>
      <c r="J74" s="76">
        <f>IFERROR(INDEX('07-يوليو'!$BD$8:$BD$66,MATCH($B74,'07-يوليو'!$B$8:$B$66,0)),0)</f>
        <v/>
      </c>
      <c r="K74" s="76">
        <f>IFERROR(INDEX('08-أغسطس'!$BD$8:$BD$66,MATCH($B74,'08-أغسطس'!$B$8:$B$66,0)),0)</f>
        <v/>
      </c>
      <c r="L74" s="76">
        <f>IFERROR(INDEX('09-سبتمبر'!$BD$8:$BD$66,MATCH($B74,'09-سبتمبر'!$B$8:$B$66,0)),0)</f>
        <v/>
      </c>
      <c r="M74" s="76">
        <f>IFERROR(INDEX('10-أكتوبر'!$BD$8:$BD$66,MATCH($B74,'10-أكتوبر'!$B$8:$B$66,0)),0)</f>
        <v/>
      </c>
      <c r="N74" s="76">
        <f>IFERROR(INDEX('11-نوفمبر'!$BD$8:$BD$66,MATCH($B74,'11-نوفمبر'!$B$8:$B$66,0)),0)</f>
        <v/>
      </c>
      <c r="O74" s="76">
        <f>IFERROR(INDEX('12-ديسمبر'!$BD$8:$BD$66,MATCH($B74,'12-ديسمبر'!$B$8:$B$66,0)),0)</f>
        <v/>
      </c>
      <c r="P74" s="77">
        <f>SUM(D74:O74)</f>
        <v/>
      </c>
    </row>
    <row r="75" ht="19" customHeight="1">
      <c r="A75" s="70" t="n">
        <v>6</v>
      </c>
      <c r="B75" s="71" t="n">
        <v>6</v>
      </c>
      <c r="C75" s="72">
        <f>IFERROR(VLOOKUP($B75,'بيانات الموظفين'!$B$7:$K$65,2,FALSE),"—")</f>
        <v/>
      </c>
      <c r="D75" s="78">
        <f>IFERROR(INDEX('01-يناير'!$BD$8:$BD$66,MATCH($B75,'01-يناير'!$B$8:$B$66,0)),0)</f>
        <v/>
      </c>
      <c r="E75" s="78">
        <f>IFERROR(INDEX('02-فبراير'!$BD$8:$BD$66,MATCH($B75,'02-فبراير'!$B$8:$B$66,0)),0)</f>
        <v/>
      </c>
      <c r="F75" s="78">
        <f>IFERROR(INDEX('03-مارس'!$BD$8:$BD$66,MATCH($B75,'03-مارس'!$B$8:$B$66,0)),0)</f>
        <v/>
      </c>
      <c r="G75" s="78">
        <f>IFERROR(INDEX('04-أبريل'!$BD$8:$BD$66,MATCH($B75,'04-أبريل'!$B$8:$B$66,0)),0)</f>
        <v/>
      </c>
      <c r="H75" s="78">
        <f>IFERROR(INDEX('05-مايو'!$BD$8:$BD$66,MATCH($B75,'05-مايو'!$B$8:$B$66,0)),0)</f>
        <v/>
      </c>
      <c r="I75" s="78">
        <f>IFERROR(INDEX('06-يونيو'!$BD$8:$BD$66,MATCH($B75,'06-يونيو'!$B$8:$B$66,0)),0)</f>
        <v/>
      </c>
      <c r="J75" s="78">
        <f>IFERROR(INDEX('07-يوليو'!$BD$8:$BD$66,MATCH($B75,'07-يوليو'!$B$8:$B$66,0)),0)</f>
        <v/>
      </c>
      <c r="K75" s="78">
        <f>IFERROR(INDEX('08-أغسطس'!$BD$8:$BD$66,MATCH($B75,'08-أغسطس'!$B$8:$B$66,0)),0)</f>
        <v/>
      </c>
      <c r="L75" s="78">
        <f>IFERROR(INDEX('09-سبتمبر'!$BD$8:$BD$66,MATCH($B75,'09-سبتمبر'!$B$8:$B$66,0)),0)</f>
        <v/>
      </c>
      <c r="M75" s="78">
        <f>IFERROR(INDEX('10-أكتوبر'!$BD$8:$BD$66,MATCH($B75,'10-أكتوبر'!$B$8:$B$66,0)),0)</f>
        <v/>
      </c>
      <c r="N75" s="78">
        <f>IFERROR(INDEX('11-نوفمبر'!$BD$8:$BD$66,MATCH($B75,'11-نوفمبر'!$B$8:$B$66,0)),0)</f>
        <v/>
      </c>
      <c r="O75" s="78">
        <f>IFERROR(INDEX('12-ديسمبر'!$BD$8:$BD$66,MATCH($B75,'12-ديسمبر'!$B$8:$B$66,0)),0)</f>
        <v/>
      </c>
      <c r="P75" s="77">
        <f>SUM(D75:O75)</f>
        <v/>
      </c>
    </row>
    <row r="76" ht="19" customHeight="1">
      <c r="A76" s="65" t="n">
        <v>7</v>
      </c>
      <c r="B76" s="66" t="n">
        <v>7</v>
      </c>
      <c r="C76" s="67">
        <f>IFERROR(VLOOKUP($B76,'بيانات الموظفين'!$B$7:$K$65,2,FALSE),"—")</f>
        <v/>
      </c>
      <c r="D76" s="76">
        <f>IFERROR(INDEX('01-يناير'!$BD$8:$BD$66,MATCH($B76,'01-يناير'!$B$8:$B$66,0)),0)</f>
        <v/>
      </c>
      <c r="E76" s="76">
        <f>IFERROR(INDEX('02-فبراير'!$BD$8:$BD$66,MATCH($B76,'02-فبراير'!$B$8:$B$66,0)),0)</f>
        <v/>
      </c>
      <c r="F76" s="76">
        <f>IFERROR(INDEX('03-مارس'!$BD$8:$BD$66,MATCH($B76,'03-مارس'!$B$8:$B$66,0)),0)</f>
        <v/>
      </c>
      <c r="G76" s="76">
        <f>IFERROR(INDEX('04-أبريل'!$BD$8:$BD$66,MATCH($B76,'04-أبريل'!$B$8:$B$66,0)),0)</f>
        <v/>
      </c>
      <c r="H76" s="76">
        <f>IFERROR(INDEX('05-مايو'!$BD$8:$BD$66,MATCH($B76,'05-مايو'!$B$8:$B$66,0)),0)</f>
        <v/>
      </c>
      <c r="I76" s="76">
        <f>IFERROR(INDEX('06-يونيو'!$BD$8:$BD$66,MATCH($B76,'06-يونيو'!$B$8:$B$66,0)),0)</f>
        <v/>
      </c>
      <c r="J76" s="76">
        <f>IFERROR(INDEX('07-يوليو'!$BD$8:$BD$66,MATCH($B76,'07-يوليو'!$B$8:$B$66,0)),0)</f>
        <v/>
      </c>
      <c r="K76" s="76">
        <f>IFERROR(INDEX('08-أغسطس'!$BD$8:$BD$66,MATCH($B76,'08-أغسطس'!$B$8:$B$66,0)),0)</f>
        <v/>
      </c>
      <c r="L76" s="76">
        <f>IFERROR(INDEX('09-سبتمبر'!$BD$8:$BD$66,MATCH($B76,'09-سبتمبر'!$B$8:$B$66,0)),0)</f>
        <v/>
      </c>
      <c r="M76" s="76">
        <f>IFERROR(INDEX('10-أكتوبر'!$BD$8:$BD$66,MATCH($B76,'10-أكتوبر'!$B$8:$B$66,0)),0)</f>
        <v/>
      </c>
      <c r="N76" s="76">
        <f>IFERROR(INDEX('11-نوفمبر'!$BD$8:$BD$66,MATCH($B76,'11-نوفمبر'!$B$8:$B$66,0)),0)</f>
        <v/>
      </c>
      <c r="O76" s="76">
        <f>IFERROR(INDEX('12-ديسمبر'!$BD$8:$BD$66,MATCH($B76,'12-ديسمبر'!$B$8:$B$66,0)),0)</f>
        <v/>
      </c>
      <c r="P76" s="77">
        <f>SUM(D76:O76)</f>
        <v/>
      </c>
    </row>
    <row r="77" ht="19" customHeight="1">
      <c r="A77" s="70" t="n">
        <v>8</v>
      </c>
      <c r="B77" s="71" t="n">
        <v>8</v>
      </c>
      <c r="C77" s="72">
        <f>IFERROR(VLOOKUP($B77,'بيانات الموظفين'!$B$7:$K$65,2,FALSE),"—")</f>
        <v/>
      </c>
      <c r="D77" s="78">
        <f>IFERROR(INDEX('01-يناير'!$BD$8:$BD$66,MATCH($B77,'01-يناير'!$B$8:$B$66,0)),0)</f>
        <v/>
      </c>
      <c r="E77" s="78">
        <f>IFERROR(INDEX('02-فبراير'!$BD$8:$BD$66,MATCH($B77,'02-فبراير'!$B$8:$B$66,0)),0)</f>
        <v/>
      </c>
      <c r="F77" s="78">
        <f>IFERROR(INDEX('03-مارس'!$BD$8:$BD$66,MATCH($B77,'03-مارس'!$B$8:$B$66,0)),0)</f>
        <v/>
      </c>
      <c r="G77" s="78">
        <f>IFERROR(INDEX('04-أبريل'!$BD$8:$BD$66,MATCH($B77,'04-أبريل'!$B$8:$B$66,0)),0)</f>
        <v/>
      </c>
      <c r="H77" s="78">
        <f>IFERROR(INDEX('05-مايو'!$BD$8:$BD$66,MATCH($B77,'05-مايو'!$B$8:$B$66,0)),0)</f>
        <v/>
      </c>
      <c r="I77" s="78">
        <f>IFERROR(INDEX('06-يونيو'!$BD$8:$BD$66,MATCH($B77,'06-يونيو'!$B$8:$B$66,0)),0)</f>
        <v/>
      </c>
      <c r="J77" s="78">
        <f>IFERROR(INDEX('07-يوليو'!$BD$8:$BD$66,MATCH($B77,'07-يوليو'!$B$8:$B$66,0)),0)</f>
        <v/>
      </c>
      <c r="K77" s="78">
        <f>IFERROR(INDEX('08-أغسطس'!$BD$8:$BD$66,MATCH($B77,'08-أغسطس'!$B$8:$B$66,0)),0)</f>
        <v/>
      </c>
      <c r="L77" s="78">
        <f>IFERROR(INDEX('09-سبتمبر'!$BD$8:$BD$66,MATCH($B77,'09-سبتمبر'!$B$8:$B$66,0)),0)</f>
        <v/>
      </c>
      <c r="M77" s="78">
        <f>IFERROR(INDEX('10-أكتوبر'!$BD$8:$BD$66,MATCH($B77,'10-أكتوبر'!$B$8:$B$66,0)),0)</f>
        <v/>
      </c>
      <c r="N77" s="78">
        <f>IFERROR(INDEX('11-نوفمبر'!$BD$8:$BD$66,MATCH($B77,'11-نوفمبر'!$B$8:$B$66,0)),0)</f>
        <v/>
      </c>
      <c r="O77" s="78">
        <f>IFERROR(INDEX('12-ديسمبر'!$BD$8:$BD$66,MATCH($B77,'12-ديسمبر'!$B$8:$B$66,0)),0)</f>
        <v/>
      </c>
      <c r="P77" s="77">
        <f>SUM(D77:O77)</f>
        <v/>
      </c>
    </row>
    <row r="78" ht="19" customHeight="1">
      <c r="A78" s="65" t="n">
        <v>9</v>
      </c>
      <c r="B78" s="66" t="n">
        <v>9</v>
      </c>
      <c r="C78" s="67">
        <f>IFERROR(VLOOKUP($B78,'بيانات الموظفين'!$B$7:$K$65,2,FALSE),"—")</f>
        <v/>
      </c>
      <c r="D78" s="76">
        <f>IFERROR(INDEX('01-يناير'!$BD$8:$BD$66,MATCH($B78,'01-يناير'!$B$8:$B$66,0)),0)</f>
        <v/>
      </c>
      <c r="E78" s="76">
        <f>IFERROR(INDEX('02-فبراير'!$BD$8:$BD$66,MATCH($B78,'02-فبراير'!$B$8:$B$66,0)),0)</f>
        <v/>
      </c>
      <c r="F78" s="76">
        <f>IFERROR(INDEX('03-مارس'!$BD$8:$BD$66,MATCH($B78,'03-مارس'!$B$8:$B$66,0)),0)</f>
        <v/>
      </c>
      <c r="G78" s="76">
        <f>IFERROR(INDEX('04-أبريل'!$BD$8:$BD$66,MATCH($B78,'04-أبريل'!$B$8:$B$66,0)),0)</f>
        <v/>
      </c>
      <c r="H78" s="76">
        <f>IFERROR(INDEX('05-مايو'!$BD$8:$BD$66,MATCH($B78,'05-مايو'!$B$8:$B$66,0)),0)</f>
        <v/>
      </c>
      <c r="I78" s="76">
        <f>IFERROR(INDEX('06-يونيو'!$BD$8:$BD$66,MATCH($B78,'06-يونيو'!$B$8:$B$66,0)),0)</f>
        <v/>
      </c>
      <c r="J78" s="76">
        <f>IFERROR(INDEX('07-يوليو'!$BD$8:$BD$66,MATCH($B78,'07-يوليو'!$B$8:$B$66,0)),0)</f>
        <v/>
      </c>
      <c r="K78" s="76">
        <f>IFERROR(INDEX('08-أغسطس'!$BD$8:$BD$66,MATCH($B78,'08-أغسطس'!$B$8:$B$66,0)),0)</f>
        <v/>
      </c>
      <c r="L78" s="76">
        <f>IFERROR(INDEX('09-سبتمبر'!$BD$8:$BD$66,MATCH($B78,'09-سبتمبر'!$B$8:$B$66,0)),0)</f>
        <v/>
      </c>
      <c r="M78" s="76">
        <f>IFERROR(INDEX('10-أكتوبر'!$BD$8:$BD$66,MATCH($B78,'10-أكتوبر'!$B$8:$B$66,0)),0)</f>
        <v/>
      </c>
      <c r="N78" s="76">
        <f>IFERROR(INDEX('11-نوفمبر'!$BD$8:$BD$66,MATCH($B78,'11-نوفمبر'!$B$8:$B$66,0)),0)</f>
        <v/>
      </c>
      <c r="O78" s="76">
        <f>IFERROR(INDEX('12-ديسمبر'!$BD$8:$BD$66,MATCH($B78,'12-ديسمبر'!$B$8:$B$66,0)),0)</f>
        <v/>
      </c>
      <c r="P78" s="77">
        <f>SUM(D78:O78)</f>
        <v/>
      </c>
    </row>
    <row r="79" ht="19" customHeight="1">
      <c r="A79" s="70" t="n">
        <v>10</v>
      </c>
      <c r="B79" s="71" t="n">
        <v>10</v>
      </c>
      <c r="C79" s="72">
        <f>IFERROR(VLOOKUP($B79,'بيانات الموظفين'!$B$7:$K$65,2,FALSE),"—")</f>
        <v/>
      </c>
      <c r="D79" s="78">
        <f>IFERROR(INDEX('01-يناير'!$BD$8:$BD$66,MATCH($B79,'01-يناير'!$B$8:$B$66,0)),0)</f>
        <v/>
      </c>
      <c r="E79" s="78">
        <f>IFERROR(INDEX('02-فبراير'!$BD$8:$BD$66,MATCH($B79,'02-فبراير'!$B$8:$B$66,0)),0)</f>
        <v/>
      </c>
      <c r="F79" s="78">
        <f>IFERROR(INDEX('03-مارس'!$BD$8:$BD$66,MATCH($B79,'03-مارس'!$B$8:$B$66,0)),0)</f>
        <v/>
      </c>
      <c r="G79" s="78">
        <f>IFERROR(INDEX('04-أبريل'!$BD$8:$BD$66,MATCH($B79,'04-أبريل'!$B$8:$B$66,0)),0)</f>
        <v/>
      </c>
      <c r="H79" s="78">
        <f>IFERROR(INDEX('05-مايو'!$BD$8:$BD$66,MATCH($B79,'05-مايو'!$B$8:$B$66,0)),0)</f>
        <v/>
      </c>
      <c r="I79" s="78">
        <f>IFERROR(INDEX('06-يونيو'!$BD$8:$BD$66,MATCH($B79,'06-يونيو'!$B$8:$B$66,0)),0)</f>
        <v/>
      </c>
      <c r="J79" s="78">
        <f>IFERROR(INDEX('07-يوليو'!$BD$8:$BD$66,MATCH($B79,'07-يوليو'!$B$8:$B$66,0)),0)</f>
        <v/>
      </c>
      <c r="K79" s="78">
        <f>IFERROR(INDEX('08-أغسطس'!$BD$8:$BD$66,MATCH($B79,'08-أغسطس'!$B$8:$B$66,0)),0)</f>
        <v/>
      </c>
      <c r="L79" s="78">
        <f>IFERROR(INDEX('09-سبتمبر'!$BD$8:$BD$66,MATCH($B79,'09-سبتمبر'!$B$8:$B$66,0)),0)</f>
        <v/>
      </c>
      <c r="M79" s="78">
        <f>IFERROR(INDEX('10-أكتوبر'!$BD$8:$BD$66,MATCH($B79,'10-أكتوبر'!$B$8:$B$66,0)),0)</f>
        <v/>
      </c>
      <c r="N79" s="78">
        <f>IFERROR(INDEX('11-نوفمبر'!$BD$8:$BD$66,MATCH($B79,'11-نوفمبر'!$B$8:$B$66,0)),0)</f>
        <v/>
      </c>
      <c r="O79" s="78">
        <f>IFERROR(INDEX('12-ديسمبر'!$BD$8:$BD$66,MATCH($B79,'12-ديسمبر'!$B$8:$B$66,0)),0)</f>
        <v/>
      </c>
      <c r="P79" s="77">
        <f>SUM(D79:O79)</f>
        <v/>
      </c>
    </row>
    <row r="80" ht="19" customHeight="1">
      <c r="A80" s="65" t="n">
        <v>11</v>
      </c>
      <c r="B80" s="66" t="n">
        <v>11</v>
      </c>
      <c r="C80" s="67">
        <f>IFERROR(VLOOKUP($B80,'بيانات الموظفين'!$B$7:$K$65,2,FALSE),"—")</f>
        <v/>
      </c>
      <c r="D80" s="76">
        <f>IFERROR(INDEX('01-يناير'!$BD$8:$BD$66,MATCH($B80,'01-يناير'!$B$8:$B$66,0)),0)</f>
        <v/>
      </c>
      <c r="E80" s="76">
        <f>IFERROR(INDEX('02-فبراير'!$BD$8:$BD$66,MATCH($B80,'02-فبراير'!$B$8:$B$66,0)),0)</f>
        <v/>
      </c>
      <c r="F80" s="76">
        <f>IFERROR(INDEX('03-مارس'!$BD$8:$BD$66,MATCH($B80,'03-مارس'!$B$8:$B$66,0)),0)</f>
        <v/>
      </c>
      <c r="G80" s="76">
        <f>IFERROR(INDEX('04-أبريل'!$BD$8:$BD$66,MATCH($B80,'04-أبريل'!$B$8:$B$66,0)),0)</f>
        <v/>
      </c>
      <c r="H80" s="76">
        <f>IFERROR(INDEX('05-مايو'!$BD$8:$BD$66,MATCH($B80,'05-مايو'!$B$8:$B$66,0)),0)</f>
        <v/>
      </c>
      <c r="I80" s="76">
        <f>IFERROR(INDEX('06-يونيو'!$BD$8:$BD$66,MATCH($B80,'06-يونيو'!$B$8:$B$66,0)),0)</f>
        <v/>
      </c>
      <c r="J80" s="76">
        <f>IFERROR(INDEX('07-يوليو'!$BD$8:$BD$66,MATCH($B80,'07-يوليو'!$B$8:$B$66,0)),0)</f>
        <v/>
      </c>
      <c r="K80" s="76">
        <f>IFERROR(INDEX('08-أغسطس'!$BD$8:$BD$66,MATCH($B80,'08-أغسطس'!$B$8:$B$66,0)),0)</f>
        <v/>
      </c>
      <c r="L80" s="76">
        <f>IFERROR(INDEX('09-سبتمبر'!$BD$8:$BD$66,MATCH($B80,'09-سبتمبر'!$B$8:$B$66,0)),0)</f>
        <v/>
      </c>
      <c r="M80" s="76">
        <f>IFERROR(INDEX('10-أكتوبر'!$BD$8:$BD$66,MATCH($B80,'10-أكتوبر'!$B$8:$B$66,0)),0)</f>
        <v/>
      </c>
      <c r="N80" s="76">
        <f>IFERROR(INDEX('11-نوفمبر'!$BD$8:$BD$66,MATCH($B80,'11-نوفمبر'!$B$8:$B$66,0)),0)</f>
        <v/>
      </c>
      <c r="O80" s="76">
        <f>IFERROR(INDEX('12-ديسمبر'!$BD$8:$BD$66,MATCH($B80,'12-ديسمبر'!$B$8:$B$66,0)),0)</f>
        <v/>
      </c>
      <c r="P80" s="77">
        <f>SUM(D80:O80)</f>
        <v/>
      </c>
    </row>
    <row r="81" ht="19" customHeight="1">
      <c r="A81" s="70" t="n">
        <v>12</v>
      </c>
      <c r="B81" s="71" t="n">
        <v>12</v>
      </c>
      <c r="C81" s="72">
        <f>IFERROR(VLOOKUP($B81,'بيانات الموظفين'!$B$7:$K$65,2,FALSE),"—")</f>
        <v/>
      </c>
      <c r="D81" s="78">
        <f>IFERROR(INDEX('01-يناير'!$BD$8:$BD$66,MATCH($B81,'01-يناير'!$B$8:$B$66,0)),0)</f>
        <v/>
      </c>
      <c r="E81" s="78">
        <f>IFERROR(INDEX('02-فبراير'!$BD$8:$BD$66,MATCH($B81,'02-فبراير'!$B$8:$B$66,0)),0)</f>
        <v/>
      </c>
      <c r="F81" s="78">
        <f>IFERROR(INDEX('03-مارس'!$BD$8:$BD$66,MATCH($B81,'03-مارس'!$B$8:$B$66,0)),0)</f>
        <v/>
      </c>
      <c r="G81" s="78">
        <f>IFERROR(INDEX('04-أبريل'!$BD$8:$BD$66,MATCH($B81,'04-أبريل'!$B$8:$B$66,0)),0)</f>
        <v/>
      </c>
      <c r="H81" s="78">
        <f>IFERROR(INDEX('05-مايو'!$BD$8:$BD$66,MATCH($B81,'05-مايو'!$B$8:$B$66,0)),0)</f>
        <v/>
      </c>
      <c r="I81" s="78">
        <f>IFERROR(INDEX('06-يونيو'!$BD$8:$BD$66,MATCH($B81,'06-يونيو'!$B$8:$B$66,0)),0)</f>
        <v/>
      </c>
      <c r="J81" s="78">
        <f>IFERROR(INDEX('07-يوليو'!$BD$8:$BD$66,MATCH($B81,'07-يوليو'!$B$8:$B$66,0)),0)</f>
        <v/>
      </c>
      <c r="K81" s="78">
        <f>IFERROR(INDEX('08-أغسطس'!$BD$8:$BD$66,MATCH($B81,'08-أغسطس'!$B$8:$B$66,0)),0)</f>
        <v/>
      </c>
      <c r="L81" s="78">
        <f>IFERROR(INDEX('09-سبتمبر'!$BD$8:$BD$66,MATCH($B81,'09-سبتمبر'!$B$8:$B$66,0)),0)</f>
        <v/>
      </c>
      <c r="M81" s="78">
        <f>IFERROR(INDEX('10-أكتوبر'!$BD$8:$BD$66,MATCH($B81,'10-أكتوبر'!$B$8:$B$66,0)),0)</f>
        <v/>
      </c>
      <c r="N81" s="78">
        <f>IFERROR(INDEX('11-نوفمبر'!$BD$8:$BD$66,MATCH($B81,'11-نوفمبر'!$B$8:$B$66,0)),0)</f>
        <v/>
      </c>
      <c r="O81" s="78">
        <f>IFERROR(INDEX('12-ديسمبر'!$BD$8:$BD$66,MATCH($B81,'12-ديسمبر'!$B$8:$B$66,0)),0)</f>
        <v/>
      </c>
      <c r="P81" s="77">
        <f>SUM(D81:O81)</f>
        <v/>
      </c>
    </row>
    <row r="82" ht="19" customHeight="1">
      <c r="A82" s="65" t="n">
        <v>13</v>
      </c>
      <c r="B82" s="66" t="n">
        <v>13</v>
      </c>
      <c r="C82" s="67">
        <f>IFERROR(VLOOKUP($B82,'بيانات الموظفين'!$B$7:$K$65,2,FALSE),"—")</f>
        <v/>
      </c>
      <c r="D82" s="76">
        <f>IFERROR(INDEX('01-يناير'!$BD$8:$BD$66,MATCH($B82,'01-يناير'!$B$8:$B$66,0)),0)</f>
        <v/>
      </c>
      <c r="E82" s="76">
        <f>IFERROR(INDEX('02-فبراير'!$BD$8:$BD$66,MATCH($B82,'02-فبراير'!$B$8:$B$66,0)),0)</f>
        <v/>
      </c>
      <c r="F82" s="76">
        <f>IFERROR(INDEX('03-مارس'!$BD$8:$BD$66,MATCH($B82,'03-مارس'!$B$8:$B$66,0)),0)</f>
        <v/>
      </c>
      <c r="G82" s="76">
        <f>IFERROR(INDEX('04-أبريل'!$BD$8:$BD$66,MATCH($B82,'04-أبريل'!$B$8:$B$66,0)),0)</f>
        <v/>
      </c>
      <c r="H82" s="76">
        <f>IFERROR(INDEX('05-مايو'!$BD$8:$BD$66,MATCH($B82,'05-مايو'!$B$8:$B$66,0)),0)</f>
        <v/>
      </c>
      <c r="I82" s="76">
        <f>IFERROR(INDEX('06-يونيو'!$BD$8:$BD$66,MATCH($B82,'06-يونيو'!$B$8:$B$66,0)),0)</f>
        <v/>
      </c>
      <c r="J82" s="76">
        <f>IFERROR(INDEX('07-يوليو'!$BD$8:$BD$66,MATCH($B82,'07-يوليو'!$B$8:$B$66,0)),0)</f>
        <v/>
      </c>
      <c r="K82" s="76">
        <f>IFERROR(INDEX('08-أغسطس'!$BD$8:$BD$66,MATCH($B82,'08-أغسطس'!$B$8:$B$66,0)),0)</f>
        <v/>
      </c>
      <c r="L82" s="76">
        <f>IFERROR(INDEX('09-سبتمبر'!$BD$8:$BD$66,MATCH($B82,'09-سبتمبر'!$B$8:$B$66,0)),0)</f>
        <v/>
      </c>
      <c r="M82" s="76">
        <f>IFERROR(INDEX('10-أكتوبر'!$BD$8:$BD$66,MATCH($B82,'10-أكتوبر'!$B$8:$B$66,0)),0)</f>
        <v/>
      </c>
      <c r="N82" s="76">
        <f>IFERROR(INDEX('11-نوفمبر'!$BD$8:$BD$66,MATCH($B82,'11-نوفمبر'!$B$8:$B$66,0)),0)</f>
        <v/>
      </c>
      <c r="O82" s="76">
        <f>IFERROR(INDEX('12-ديسمبر'!$BD$8:$BD$66,MATCH($B82,'12-ديسمبر'!$B$8:$B$66,0)),0)</f>
        <v/>
      </c>
      <c r="P82" s="77">
        <f>SUM(D82:O82)</f>
        <v/>
      </c>
    </row>
    <row r="83" ht="19" customHeight="1">
      <c r="A83" s="70" t="n">
        <v>14</v>
      </c>
      <c r="B83" s="71" t="n">
        <v>14</v>
      </c>
      <c r="C83" s="72">
        <f>IFERROR(VLOOKUP($B83,'بيانات الموظفين'!$B$7:$K$65,2,FALSE),"—")</f>
        <v/>
      </c>
      <c r="D83" s="78">
        <f>IFERROR(INDEX('01-يناير'!$BD$8:$BD$66,MATCH($B83,'01-يناير'!$B$8:$B$66,0)),0)</f>
        <v/>
      </c>
      <c r="E83" s="78">
        <f>IFERROR(INDEX('02-فبراير'!$BD$8:$BD$66,MATCH($B83,'02-فبراير'!$B$8:$B$66,0)),0)</f>
        <v/>
      </c>
      <c r="F83" s="78">
        <f>IFERROR(INDEX('03-مارس'!$BD$8:$BD$66,MATCH($B83,'03-مارس'!$B$8:$B$66,0)),0)</f>
        <v/>
      </c>
      <c r="G83" s="78">
        <f>IFERROR(INDEX('04-أبريل'!$BD$8:$BD$66,MATCH($B83,'04-أبريل'!$B$8:$B$66,0)),0)</f>
        <v/>
      </c>
      <c r="H83" s="78">
        <f>IFERROR(INDEX('05-مايو'!$BD$8:$BD$66,MATCH($B83,'05-مايو'!$B$8:$B$66,0)),0)</f>
        <v/>
      </c>
      <c r="I83" s="78">
        <f>IFERROR(INDEX('06-يونيو'!$BD$8:$BD$66,MATCH($B83,'06-يونيو'!$B$8:$B$66,0)),0)</f>
        <v/>
      </c>
      <c r="J83" s="78">
        <f>IFERROR(INDEX('07-يوليو'!$BD$8:$BD$66,MATCH($B83,'07-يوليو'!$B$8:$B$66,0)),0)</f>
        <v/>
      </c>
      <c r="K83" s="78">
        <f>IFERROR(INDEX('08-أغسطس'!$BD$8:$BD$66,MATCH($B83,'08-أغسطس'!$B$8:$B$66,0)),0)</f>
        <v/>
      </c>
      <c r="L83" s="78">
        <f>IFERROR(INDEX('09-سبتمبر'!$BD$8:$BD$66,MATCH($B83,'09-سبتمبر'!$B$8:$B$66,0)),0)</f>
        <v/>
      </c>
      <c r="M83" s="78">
        <f>IFERROR(INDEX('10-أكتوبر'!$BD$8:$BD$66,MATCH($B83,'10-أكتوبر'!$B$8:$B$66,0)),0)</f>
        <v/>
      </c>
      <c r="N83" s="78">
        <f>IFERROR(INDEX('11-نوفمبر'!$BD$8:$BD$66,MATCH($B83,'11-نوفمبر'!$B$8:$B$66,0)),0)</f>
        <v/>
      </c>
      <c r="O83" s="78">
        <f>IFERROR(INDEX('12-ديسمبر'!$BD$8:$BD$66,MATCH($B83,'12-ديسمبر'!$B$8:$B$66,0)),0)</f>
        <v/>
      </c>
      <c r="P83" s="77">
        <f>SUM(D83:O83)</f>
        <v/>
      </c>
    </row>
    <row r="84" ht="19" customHeight="1">
      <c r="A84" s="65" t="n">
        <v>15</v>
      </c>
      <c r="B84" s="66" t="n">
        <v>15</v>
      </c>
      <c r="C84" s="67">
        <f>IFERROR(VLOOKUP($B84,'بيانات الموظفين'!$B$7:$K$65,2,FALSE),"—")</f>
        <v/>
      </c>
      <c r="D84" s="76">
        <f>IFERROR(INDEX('01-يناير'!$BD$8:$BD$66,MATCH($B84,'01-يناير'!$B$8:$B$66,0)),0)</f>
        <v/>
      </c>
      <c r="E84" s="76">
        <f>IFERROR(INDEX('02-فبراير'!$BD$8:$BD$66,MATCH($B84,'02-فبراير'!$B$8:$B$66,0)),0)</f>
        <v/>
      </c>
      <c r="F84" s="76">
        <f>IFERROR(INDEX('03-مارس'!$BD$8:$BD$66,MATCH($B84,'03-مارس'!$B$8:$B$66,0)),0)</f>
        <v/>
      </c>
      <c r="G84" s="76">
        <f>IFERROR(INDEX('04-أبريل'!$BD$8:$BD$66,MATCH($B84,'04-أبريل'!$B$8:$B$66,0)),0)</f>
        <v/>
      </c>
      <c r="H84" s="76">
        <f>IFERROR(INDEX('05-مايو'!$BD$8:$BD$66,MATCH($B84,'05-مايو'!$B$8:$B$66,0)),0)</f>
        <v/>
      </c>
      <c r="I84" s="76">
        <f>IFERROR(INDEX('06-يونيو'!$BD$8:$BD$66,MATCH($B84,'06-يونيو'!$B$8:$B$66,0)),0)</f>
        <v/>
      </c>
      <c r="J84" s="76">
        <f>IFERROR(INDEX('07-يوليو'!$BD$8:$BD$66,MATCH($B84,'07-يوليو'!$B$8:$B$66,0)),0)</f>
        <v/>
      </c>
      <c r="K84" s="76">
        <f>IFERROR(INDEX('08-أغسطس'!$BD$8:$BD$66,MATCH($B84,'08-أغسطس'!$B$8:$B$66,0)),0)</f>
        <v/>
      </c>
      <c r="L84" s="76">
        <f>IFERROR(INDEX('09-سبتمبر'!$BD$8:$BD$66,MATCH($B84,'09-سبتمبر'!$B$8:$B$66,0)),0)</f>
        <v/>
      </c>
      <c r="M84" s="76">
        <f>IFERROR(INDEX('10-أكتوبر'!$BD$8:$BD$66,MATCH($B84,'10-أكتوبر'!$B$8:$B$66,0)),0)</f>
        <v/>
      </c>
      <c r="N84" s="76">
        <f>IFERROR(INDEX('11-نوفمبر'!$BD$8:$BD$66,MATCH($B84,'11-نوفمبر'!$B$8:$B$66,0)),0)</f>
        <v/>
      </c>
      <c r="O84" s="76">
        <f>IFERROR(INDEX('12-ديسمبر'!$BD$8:$BD$66,MATCH($B84,'12-ديسمبر'!$B$8:$B$66,0)),0)</f>
        <v/>
      </c>
      <c r="P84" s="77">
        <f>SUM(D84:O84)</f>
        <v/>
      </c>
    </row>
    <row r="85" ht="19" customHeight="1">
      <c r="A85" s="70" t="n">
        <v>16</v>
      </c>
      <c r="B85" s="71" t="n">
        <v>16</v>
      </c>
      <c r="C85" s="72">
        <f>IFERROR(VLOOKUP($B85,'بيانات الموظفين'!$B$7:$K$65,2,FALSE),"—")</f>
        <v/>
      </c>
      <c r="D85" s="78">
        <f>IFERROR(INDEX('01-يناير'!$BD$8:$BD$66,MATCH($B85,'01-يناير'!$B$8:$B$66,0)),0)</f>
        <v/>
      </c>
      <c r="E85" s="78">
        <f>IFERROR(INDEX('02-فبراير'!$BD$8:$BD$66,MATCH($B85,'02-فبراير'!$B$8:$B$66,0)),0)</f>
        <v/>
      </c>
      <c r="F85" s="78">
        <f>IFERROR(INDEX('03-مارس'!$BD$8:$BD$66,MATCH($B85,'03-مارس'!$B$8:$B$66,0)),0)</f>
        <v/>
      </c>
      <c r="G85" s="78">
        <f>IFERROR(INDEX('04-أبريل'!$BD$8:$BD$66,MATCH($B85,'04-أبريل'!$B$8:$B$66,0)),0)</f>
        <v/>
      </c>
      <c r="H85" s="78">
        <f>IFERROR(INDEX('05-مايو'!$BD$8:$BD$66,MATCH($B85,'05-مايو'!$B$8:$B$66,0)),0)</f>
        <v/>
      </c>
      <c r="I85" s="78">
        <f>IFERROR(INDEX('06-يونيو'!$BD$8:$BD$66,MATCH($B85,'06-يونيو'!$B$8:$B$66,0)),0)</f>
        <v/>
      </c>
      <c r="J85" s="78">
        <f>IFERROR(INDEX('07-يوليو'!$BD$8:$BD$66,MATCH($B85,'07-يوليو'!$B$8:$B$66,0)),0)</f>
        <v/>
      </c>
      <c r="K85" s="78">
        <f>IFERROR(INDEX('08-أغسطس'!$BD$8:$BD$66,MATCH($B85,'08-أغسطس'!$B$8:$B$66,0)),0)</f>
        <v/>
      </c>
      <c r="L85" s="78">
        <f>IFERROR(INDEX('09-سبتمبر'!$BD$8:$BD$66,MATCH($B85,'09-سبتمبر'!$B$8:$B$66,0)),0)</f>
        <v/>
      </c>
      <c r="M85" s="78">
        <f>IFERROR(INDEX('10-أكتوبر'!$BD$8:$BD$66,MATCH($B85,'10-أكتوبر'!$B$8:$B$66,0)),0)</f>
        <v/>
      </c>
      <c r="N85" s="78">
        <f>IFERROR(INDEX('11-نوفمبر'!$BD$8:$BD$66,MATCH($B85,'11-نوفمبر'!$B$8:$B$66,0)),0)</f>
        <v/>
      </c>
      <c r="O85" s="78">
        <f>IFERROR(INDEX('12-ديسمبر'!$BD$8:$BD$66,MATCH($B85,'12-ديسمبر'!$B$8:$B$66,0)),0)</f>
        <v/>
      </c>
      <c r="P85" s="77">
        <f>SUM(D85:O85)</f>
        <v/>
      </c>
    </row>
    <row r="86" ht="19" customHeight="1">
      <c r="A86" s="65" t="n">
        <v>17</v>
      </c>
      <c r="B86" s="66" t="n">
        <v>17</v>
      </c>
      <c r="C86" s="67">
        <f>IFERROR(VLOOKUP($B86,'بيانات الموظفين'!$B$7:$K$65,2,FALSE),"—")</f>
        <v/>
      </c>
      <c r="D86" s="76">
        <f>IFERROR(INDEX('01-يناير'!$BD$8:$BD$66,MATCH($B86,'01-يناير'!$B$8:$B$66,0)),0)</f>
        <v/>
      </c>
      <c r="E86" s="76">
        <f>IFERROR(INDEX('02-فبراير'!$BD$8:$BD$66,MATCH($B86,'02-فبراير'!$B$8:$B$66,0)),0)</f>
        <v/>
      </c>
      <c r="F86" s="76">
        <f>IFERROR(INDEX('03-مارس'!$BD$8:$BD$66,MATCH($B86,'03-مارس'!$B$8:$B$66,0)),0)</f>
        <v/>
      </c>
      <c r="G86" s="76">
        <f>IFERROR(INDEX('04-أبريل'!$BD$8:$BD$66,MATCH($B86,'04-أبريل'!$B$8:$B$66,0)),0)</f>
        <v/>
      </c>
      <c r="H86" s="76">
        <f>IFERROR(INDEX('05-مايو'!$BD$8:$BD$66,MATCH($B86,'05-مايو'!$B$8:$B$66,0)),0)</f>
        <v/>
      </c>
      <c r="I86" s="76">
        <f>IFERROR(INDEX('06-يونيو'!$BD$8:$BD$66,MATCH($B86,'06-يونيو'!$B$8:$B$66,0)),0)</f>
        <v/>
      </c>
      <c r="J86" s="76">
        <f>IFERROR(INDEX('07-يوليو'!$BD$8:$BD$66,MATCH($B86,'07-يوليو'!$B$8:$B$66,0)),0)</f>
        <v/>
      </c>
      <c r="K86" s="76">
        <f>IFERROR(INDEX('08-أغسطس'!$BD$8:$BD$66,MATCH($B86,'08-أغسطس'!$B$8:$B$66,0)),0)</f>
        <v/>
      </c>
      <c r="L86" s="76">
        <f>IFERROR(INDEX('09-سبتمبر'!$BD$8:$BD$66,MATCH($B86,'09-سبتمبر'!$B$8:$B$66,0)),0)</f>
        <v/>
      </c>
      <c r="M86" s="76">
        <f>IFERROR(INDEX('10-أكتوبر'!$BD$8:$BD$66,MATCH($B86,'10-أكتوبر'!$B$8:$B$66,0)),0)</f>
        <v/>
      </c>
      <c r="N86" s="76">
        <f>IFERROR(INDEX('11-نوفمبر'!$BD$8:$BD$66,MATCH($B86,'11-نوفمبر'!$B$8:$B$66,0)),0)</f>
        <v/>
      </c>
      <c r="O86" s="76">
        <f>IFERROR(INDEX('12-ديسمبر'!$BD$8:$BD$66,MATCH($B86,'12-ديسمبر'!$B$8:$B$66,0)),0)</f>
        <v/>
      </c>
      <c r="P86" s="77">
        <f>SUM(D86:O86)</f>
        <v/>
      </c>
    </row>
    <row r="87" ht="19" customHeight="1">
      <c r="A87" s="70" t="n">
        <v>18</v>
      </c>
      <c r="B87" s="71" t="n">
        <v>18</v>
      </c>
      <c r="C87" s="72">
        <f>IFERROR(VLOOKUP($B87,'بيانات الموظفين'!$B$7:$K$65,2,FALSE),"—")</f>
        <v/>
      </c>
      <c r="D87" s="78">
        <f>IFERROR(INDEX('01-يناير'!$BD$8:$BD$66,MATCH($B87,'01-يناير'!$B$8:$B$66,0)),0)</f>
        <v/>
      </c>
      <c r="E87" s="78">
        <f>IFERROR(INDEX('02-فبراير'!$BD$8:$BD$66,MATCH($B87,'02-فبراير'!$B$8:$B$66,0)),0)</f>
        <v/>
      </c>
      <c r="F87" s="78">
        <f>IFERROR(INDEX('03-مارس'!$BD$8:$BD$66,MATCH($B87,'03-مارس'!$B$8:$B$66,0)),0)</f>
        <v/>
      </c>
      <c r="G87" s="78">
        <f>IFERROR(INDEX('04-أبريل'!$BD$8:$BD$66,MATCH($B87,'04-أبريل'!$B$8:$B$66,0)),0)</f>
        <v/>
      </c>
      <c r="H87" s="78">
        <f>IFERROR(INDEX('05-مايو'!$BD$8:$BD$66,MATCH($B87,'05-مايو'!$B$8:$B$66,0)),0)</f>
        <v/>
      </c>
      <c r="I87" s="78">
        <f>IFERROR(INDEX('06-يونيو'!$BD$8:$BD$66,MATCH($B87,'06-يونيو'!$B$8:$B$66,0)),0)</f>
        <v/>
      </c>
      <c r="J87" s="78">
        <f>IFERROR(INDEX('07-يوليو'!$BD$8:$BD$66,MATCH($B87,'07-يوليو'!$B$8:$B$66,0)),0)</f>
        <v/>
      </c>
      <c r="K87" s="78">
        <f>IFERROR(INDEX('08-أغسطس'!$BD$8:$BD$66,MATCH($B87,'08-أغسطس'!$B$8:$B$66,0)),0)</f>
        <v/>
      </c>
      <c r="L87" s="78">
        <f>IFERROR(INDEX('09-سبتمبر'!$BD$8:$BD$66,MATCH($B87,'09-سبتمبر'!$B$8:$B$66,0)),0)</f>
        <v/>
      </c>
      <c r="M87" s="78">
        <f>IFERROR(INDEX('10-أكتوبر'!$BD$8:$BD$66,MATCH($B87,'10-أكتوبر'!$B$8:$B$66,0)),0)</f>
        <v/>
      </c>
      <c r="N87" s="78">
        <f>IFERROR(INDEX('11-نوفمبر'!$BD$8:$BD$66,MATCH($B87,'11-نوفمبر'!$B$8:$B$66,0)),0)</f>
        <v/>
      </c>
      <c r="O87" s="78">
        <f>IFERROR(INDEX('12-ديسمبر'!$BD$8:$BD$66,MATCH($B87,'12-ديسمبر'!$B$8:$B$66,0)),0)</f>
        <v/>
      </c>
      <c r="P87" s="77">
        <f>SUM(D87:O87)</f>
        <v/>
      </c>
    </row>
    <row r="88" ht="19" customHeight="1">
      <c r="A88" s="65" t="n">
        <v>19</v>
      </c>
      <c r="B88" s="66" t="n">
        <v>19</v>
      </c>
      <c r="C88" s="67">
        <f>IFERROR(VLOOKUP($B88,'بيانات الموظفين'!$B$7:$K$65,2,FALSE),"—")</f>
        <v/>
      </c>
      <c r="D88" s="76">
        <f>IFERROR(INDEX('01-يناير'!$BD$8:$BD$66,MATCH($B88,'01-يناير'!$B$8:$B$66,0)),0)</f>
        <v/>
      </c>
      <c r="E88" s="76">
        <f>IFERROR(INDEX('02-فبراير'!$BD$8:$BD$66,MATCH($B88,'02-فبراير'!$B$8:$B$66,0)),0)</f>
        <v/>
      </c>
      <c r="F88" s="76">
        <f>IFERROR(INDEX('03-مارس'!$BD$8:$BD$66,MATCH($B88,'03-مارس'!$B$8:$B$66,0)),0)</f>
        <v/>
      </c>
      <c r="G88" s="76">
        <f>IFERROR(INDEX('04-أبريل'!$BD$8:$BD$66,MATCH($B88,'04-أبريل'!$B$8:$B$66,0)),0)</f>
        <v/>
      </c>
      <c r="H88" s="76">
        <f>IFERROR(INDEX('05-مايو'!$BD$8:$BD$66,MATCH($B88,'05-مايو'!$B$8:$B$66,0)),0)</f>
        <v/>
      </c>
      <c r="I88" s="76">
        <f>IFERROR(INDEX('06-يونيو'!$BD$8:$BD$66,MATCH($B88,'06-يونيو'!$B$8:$B$66,0)),0)</f>
        <v/>
      </c>
      <c r="J88" s="76">
        <f>IFERROR(INDEX('07-يوليو'!$BD$8:$BD$66,MATCH($B88,'07-يوليو'!$B$8:$B$66,0)),0)</f>
        <v/>
      </c>
      <c r="K88" s="76">
        <f>IFERROR(INDEX('08-أغسطس'!$BD$8:$BD$66,MATCH($B88,'08-أغسطس'!$B$8:$B$66,0)),0)</f>
        <v/>
      </c>
      <c r="L88" s="76">
        <f>IFERROR(INDEX('09-سبتمبر'!$BD$8:$BD$66,MATCH($B88,'09-سبتمبر'!$B$8:$B$66,0)),0)</f>
        <v/>
      </c>
      <c r="M88" s="76">
        <f>IFERROR(INDEX('10-أكتوبر'!$BD$8:$BD$66,MATCH($B88,'10-أكتوبر'!$B$8:$B$66,0)),0)</f>
        <v/>
      </c>
      <c r="N88" s="76">
        <f>IFERROR(INDEX('11-نوفمبر'!$BD$8:$BD$66,MATCH($B88,'11-نوفمبر'!$B$8:$B$66,0)),0)</f>
        <v/>
      </c>
      <c r="O88" s="76">
        <f>IFERROR(INDEX('12-ديسمبر'!$BD$8:$BD$66,MATCH($B88,'12-ديسمبر'!$B$8:$B$66,0)),0)</f>
        <v/>
      </c>
      <c r="P88" s="77">
        <f>SUM(D88:O88)</f>
        <v/>
      </c>
    </row>
    <row r="89" ht="19" customHeight="1">
      <c r="A89" s="70" t="n">
        <v>20</v>
      </c>
      <c r="B89" s="71" t="n">
        <v>20</v>
      </c>
      <c r="C89" s="72">
        <f>IFERROR(VLOOKUP($B89,'بيانات الموظفين'!$B$7:$K$65,2,FALSE),"—")</f>
        <v/>
      </c>
      <c r="D89" s="78">
        <f>IFERROR(INDEX('01-يناير'!$BD$8:$BD$66,MATCH($B89,'01-يناير'!$B$8:$B$66,0)),0)</f>
        <v/>
      </c>
      <c r="E89" s="78">
        <f>IFERROR(INDEX('02-فبراير'!$BD$8:$BD$66,MATCH($B89,'02-فبراير'!$B$8:$B$66,0)),0)</f>
        <v/>
      </c>
      <c r="F89" s="78">
        <f>IFERROR(INDEX('03-مارس'!$BD$8:$BD$66,MATCH($B89,'03-مارس'!$B$8:$B$66,0)),0)</f>
        <v/>
      </c>
      <c r="G89" s="78">
        <f>IFERROR(INDEX('04-أبريل'!$BD$8:$BD$66,MATCH($B89,'04-أبريل'!$B$8:$B$66,0)),0)</f>
        <v/>
      </c>
      <c r="H89" s="78">
        <f>IFERROR(INDEX('05-مايو'!$BD$8:$BD$66,MATCH($B89,'05-مايو'!$B$8:$B$66,0)),0)</f>
        <v/>
      </c>
      <c r="I89" s="78">
        <f>IFERROR(INDEX('06-يونيو'!$BD$8:$BD$66,MATCH($B89,'06-يونيو'!$B$8:$B$66,0)),0)</f>
        <v/>
      </c>
      <c r="J89" s="78">
        <f>IFERROR(INDEX('07-يوليو'!$BD$8:$BD$66,MATCH($B89,'07-يوليو'!$B$8:$B$66,0)),0)</f>
        <v/>
      </c>
      <c r="K89" s="78">
        <f>IFERROR(INDEX('08-أغسطس'!$BD$8:$BD$66,MATCH($B89,'08-أغسطس'!$B$8:$B$66,0)),0)</f>
        <v/>
      </c>
      <c r="L89" s="78">
        <f>IFERROR(INDEX('09-سبتمبر'!$BD$8:$BD$66,MATCH($B89,'09-سبتمبر'!$B$8:$B$66,0)),0)</f>
        <v/>
      </c>
      <c r="M89" s="78">
        <f>IFERROR(INDEX('10-أكتوبر'!$BD$8:$BD$66,MATCH($B89,'10-أكتوبر'!$B$8:$B$66,0)),0)</f>
        <v/>
      </c>
      <c r="N89" s="78">
        <f>IFERROR(INDEX('11-نوفمبر'!$BD$8:$BD$66,MATCH($B89,'11-نوفمبر'!$B$8:$B$66,0)),0)</f>
        <v/>
      </c>
      <c r="O89" s="78">
        <f>IFERROR(INDEX('12-ديسمبر'!$BD$8:$BD$66,MATCH($B89,'12-ديسمبر'!$B$8:$B$66,0)),0)</f>
        <v/>
      </c>
      <c r="P89" s="77">
        <f>SUM(D89:O89)</f>
        <v/>
      </c>
    </row>
    <row r="90" ht="19" customHeight="1">
      <c r="A90" s="65" t="n">
        <v>21</v>
      </c>
      <c r="B90" s="66" t="n">
        <v>21</v>
      </c>
      <c r="C90" s="67">
        <f>IFERROR(VLOOKUP($B90,'بيانات الموظفين'!$B$7:$K$65,2,FALSE),"—")</f>
        <v/>
      </c>
      <c r="D90" s="76">
        <f>IFERROR(INDEX('01-يناير'!$BD$8:$BD$66,MATCH($B90,'01-يناير'!$B$8:$B$66,0)),0)</f>
        <v/>
      </c>
      <c r="E90" s="76">
        <f>IFERROR(INDEX('02-فبراير'!$BD$8:$BD$66,MATCH($B90,'02-فبراير'!$B$8:$B$66,0)),0)</f>
        <v/>
      </c>
      <c r="F90" s="76">
        <f>IFERROR(INDEX('03-مارس'!$BD$8:$BD$66,MATCH($B90,'03-مارس'!$B$8:$B$66,0)),0)</f>
        <v/>
      </c>
      <c r="G90" s="76">
        <f>IFERROR(INDEX('04-أبريل'!$BD$8:$BD$66,MATCH($B90,'04-أبريل'!$B$8:$B$66,0)),0)</f>
        <v/>
      </c>
      <c r="H90" s="76">
        <f>IFERROR(INDEX('05-مايو'!$BD$8:$BD$66,MATCH($B90,'05-مايو'!$B$8:$B$66,0)),0)</f>
        <v/>
      </c>
      <c r="I90" s="76">
        <f>IFERROR(INDEX('06-يونيو'!$BD$8:$BD$66,MATCH($B90,'06-يونيو'!$B$8:$B$66,0)),0)</f>
        <v/>
      </c>
      <c r="J90" s="76">
        <f>IFERROR(INDEX('07-يوليو'!$BD$8:$BD$66,MATCH($B90,'07-يوليو'!$B$8:$B$66,0)),0)</f>
        <v/>
      </c>
      <c r="K90" s="76">
        <f>IFERROR(INDEX('08-أغسطس'!$BD$8:$BD$66,MATCH($B90,'08-أغسطس'!$B$8:$B$66,0)),0)</f>
        <v/>
      </c>
      <c r="L90" s="76">
        <f>IFERROR(INDEX('09-سبتمبر'!$BD$8:$BD$66,MATCH($B90,'09-سبتمبر'!$B$8:$B$66,0)),0)</f>
        <v/>
      </c>
      <c r="M90" s="76">
        <f>IFERROR(INDEX('10-أكتوبر'!$BD$8:$BD$66,MATCH($B90,'10-أكتوبر'!$B$8:$B$66,0)),0)</f>
        <v/>
      </c>
      <c r="N90" s="76">
        <f>IFERROR(INDEX('11-نوفمبر'!$BD$8:$BD$66,MATCH($B90,'11-نوفمبر'!$B$8:$B$66,0)),0)</f>
        <v/>
      </c>
      <c r="O90" s="76">
        <f>IFERROR(INDEX('12-ديسمبر'!$BD$8:$BD$66,MATCH($B90,'12-ديسمبر'!$B$8:$B$66,0)),0)</f>
        <v/>
      </c>
      <c r="P90" s="77">
        <f>SUM(D90:O90)</f>
        <v/>
      </c>
    </row>
    <row r="91" ht="19" customHeight="1">
      <c r="A91" s="70" t="n">
        <v>22</v>
      </c>
      <c r="B91" s="71" t="n">
        <v>22</v>
      </c>
      <c r="C91" s="72">
        <f>IFERROR(VLOOKUP($B91,'بيانات الموظفين'!$B$7:$K$65,2,FALSE),"—")</f>
        <v/>
      </c>
      <c r="D91" s="78">
        <f>IFERROR(INDEX('01-يناير'!$BD$8:$BD$66,MATCH($B91,'01-يناير'!$B$8:$B$66,0)),0)</f>
        <v/>
      </c>
      <c r="E91" s="78">
        <f>IFERROR(INDEX('02-فبراير'!$BD$8:$BD$66,MATCH($B91,'02-فبراير'!$B$8:$B$66,0)),0)</f>
        <v/>
      </c>
      <c r="F91" s="78">
        <f>IFERROR(INDEX('03-مارس'!$BD$8:$BD$66,MATCH($B91,'03-مارس'!$B$8:$B$66,0)),0)</f>
        <v/>
      </c>
      <c r="G91" s="78">
        <f>IFERROR(INDEX('04-أبريل'!$BD$8:$BD$66,MATCH($B91,'04-أبريل'!$B$8:$B$66,0)),0)</f>
        <v/>
      </c>
      <c r="H91" s="78">
        <f>IFERROR(INDEX('05-مايو'!$BD$8:$BD$66,MATCH($B91,'05-مايو'!$B$8:$B$66,0)),0)</f>
        <v/>
      </c>
      <c r="I91" s="78">
        <f>IFERROR(INDEX('06-يونيو'!$BD$8:$BD$66,MATCH($B91,'06-يونيو'!$B$8:$B$66,0)),0)</f>
        <v/>
      </c>
      <c r="J91" s="78">
        <f>IFERROR(INDEX('07-يوليو'!$BD$8:$BD$66,MATCH($B91,'07-يوليو'!$B$8:$B$66,0)),0)</f>
        <v/>
      </c>
      <c r="K91" s="78">
        <f>IFERROR(INDEX('08-أغسطس'!$BD$8:$BD$66,MATCH($B91,'08-أغسطس'!$B$8:$B$66,0)),0)</f>
        <v/>
      </c>
      <c r="L91" s="78">
        <f>IFERROR(INDEX('09-سبتمبر'!$BD$8:$BD$66,MATCH($B91,'09-سبتمبر'!$B$8:$B$66,0)),0)</f>
        <v/>
      </c>
      <c r="M91" s="78">
        <f>IFERROR(INDEX('10-أكتوبر'!$BD$8:$BD$66,MATCH($B91,'10-أكتوبر'!$B$8:$B$66,0)),0)</f>
        <v/>
      </c>
      <c r="N91" s="78">
        <f>IFERROR(INDEX('11-نوفمبر'!$BD$8:$BD$66,MATCH($B91,'11-نوفمبر'!$B$8:$B$66,0)),0)</f>
        <v/>
      </c>
      <c r="O91" s="78">
        <f>IFERROR(INDEX('12-ديسمبر'!$BD$8:$BD$66,MATCH($B91,'12-ديسمبر'!$B$8:$B$66,0)),0)</f>
        <v/>
      </c>
      <c r="P91" s="77">
        <f>SUM(D91:O91)</f>
        <v/>
      </c>
    </row>
    <row r="92" ht="19" customHeight="1">
      <c r="A92" s="65" t="n">
        <v>23</v>
      </c>
      <c r="B92" s="66" t="n">
        <v>23</v>
      </c>
      <c r="C92" s="67">
        <f>IFERROR(VLOOKUP($B92,'بيانات الموظفين'!$B$7:$K$65,2,FALSE),"—")</f>
        <v/>
      </c>
      <c r="D92" s="76">
        <f>IFERROR(INDEX('01-يناير'!$BD$8:$BD$66,MATCH($B92,'01-يناير'!$B$8:$B$66,0)),0)</f>
        <v/>
      </c>
      <c r="E92" s="76">
        <f>IFERROR(INDEX('02-فبراير'!$BD$8:$BD$66,MATCH($B92,'02-فبراير'!$B$8:$B$66,0)),0)</f>
        <v/>
      </c>
      <c r="F92" s="76">
        <f>IFERROR(INDEX('03-مارس'!$BD$8:$BD$66,MATCH($B92,'03-مارس'!$B$8:$B$66,0)),0)</f>
        <v/>
      </c>
      <c r="G92" s="76">
        <f>IFERROR(INDEX('04-أبريل'!$BD$8:$BD$66,MATCH($B92,'04-أبريل'!$B$8:$B$66,0)),0)</f>
        <v/>
      </c>
      <c r="H92" s="76">
        <f>IFERROR(INDEX('05-مايو'!$BD$8:$BD$66,MATCH($B92,'05-مايو'!$B$8:$B$66,0)),0)</f>
        <v/>
      </c>
      <c r="I92" s="76">
        <f>IFERROR(INDEX('06-يونيو'!$BD$8:$BD$66,MATCH($B92,'06-يونيو'!$B$8:$B$66,0)),0)</f>
        <v/>
      </c>
      <c r="J92" s="76">
        <f>IFERROR(INDEX('07-يوليو'!$BD$8:$BD$66,MATCH($B92,'07-يوليو'!$B$8:$B$66,0)),0)</f>
        <v/>
      </c>
      <c r="K92" s="76">
        <f>IFERROR(INDEX('08-أغسطس'!$BD$8:$BD$66,MATCH($B92,'08-أغسطس'!$B$8:$B$66,0)),0)</f>
        <v/>
      </c>
      <c r="L92" s="76">
        <f>IFERROR(INDEX('09-سبتمبر'!$BD$8:$BD$66,MATCH($B92,'09-سبتمبر'!$B$8:$B$66,0)),0)</f>
        <v/>
      </c>
      <c r="M92" s="76">
        <f>IFERROR(INDEX('10-أكتوبر'!$BD$8:$BD$66,MATCH($B92,'10-أكتوبر'!$B$8:$B$66,0)),0)</f>
        <v/>
      </c>
      <c r="N92" s="76">
        <f>IFERROR(INDEX('11-نوفمبر'!$BD$8:$BD$66,MATCH($B92,'11-نوفمبر'!$B$8:$B$66,0)),0)</f>
        <v/>
      </c>
      <c r="O92" s="76">
        <f>IFERROR(INDEX('12-ديسمبر'!$BD$8:$BD$66,MATCH($B92,'12-ديسمبر'!$B$8:$B$66,0)),0)</f>
        <v/>
      </c>
      <c r="P92" s="77">
        <f>SUM(D92:O92)</f>
        <v/>
      </c>
    </row>
    <row r="93" ht="19" customHeight="1">
      <c r="A93" s="70" t="n">
        <v>24</v>
      </c>
      <c r="B93" s="71" t="n">
        <v>24</v>
      </c>
      <c r="C93" s="72">
        <f>IFERROR(VLOOKUP($B93,'بيانات الموظفين'!$B$7:$K$65,2,FALSE),"—")</f>
        <v/>
      </c>
      <c r="D93" s="78">
        <f>IFERROR(INDEX('01-يناير'!$BD$8:$BD$66,MATCH($B93,'01-يناير'!$B$8:$B$66,0)),0)</f>
        <v/>
      </c>
      <c r="E93" s="78">
        <f>IFERROR(INDEX('02-فبراير'!$BD$8:$BD$66,MATCH($B93,'02-فبراير'!$B$8:$B$66,0)),0)</f>
        <v/>
      </c>
      <c r="F93" s="78">
        <f>IFERROR(INDEX('03-مارس'!$BD$8:$BD$66,MATCH($B93,'03-مارس'!$B$8:$B$66,0)),0)</f>
        <v/>
      </c>
      <c r="G93" s="78">
        <f>IFERROR(INDEX('04-أبريل'!$BD$8:$BD$66,MATCH($B93,'04-أبريل'!$B$8:$B$66,0)),0)</f>
        <v/>
      </c>
      <c r="H93" s="78">
        <f>IFERROR(INDEX('05-مايو'!$BD$8:$BD$66,MATCH($B93,'05-مايو'!$B$8:$B$66,0)),0)</f>
        <v/>
      </c>
      <c r="I93" s="78">
        <f>IFERROR(INDEX('06-يونيو'!$BD$8:$BD$66,MATCH($B93,'06-يونيو'!$B$8:$B$66,0)),0)</f>
        <v/>
      </c>
      <c r="J93" s="78">
        <f>IFERROR(INDEX('07-يوليو'!$BD$8:$BD$66,MATCH($B93,'07-يوليو'!$B$8:$B$66,0)),0)</f>
        <v/>
      </c>
      <c r="K93" s="78">
        <f>IFERROR(INDEX('08-أغسطس'!$BD$8:$BD$66,MATCH($B93,'08-أغسطس'!$B$8:$B$66,0)),0)</f>
        <v/>
      </c>
      <c r="L93" s="78">
        <f>IFERROR(INDEX('09-سبتمبر'!$BD$8:$BD$66,MATCH($B93,'09-سبتمبر'!$B$8:$B$66,0)),0)</f>
        <v/>
      </c>
      <c r="M93" s="78">
        <f>IFERROR(INDEX('10-أكتوبر'!$BD$8:$BD$66,MATCH($B93,'10-أكتوبر'!$B$8:$B$66,0)),0)</f>
        <v/>
      </c>
      <c r="N93" s="78">
        <f>IFERROR(INDEX('11-نوفمبر'!$BD$8:$BD$66,MATCH($B93,'11-نوفمبر'!$B$8:$B$66,0)),0)</f>
        <v/>
      </c>
      <c r="O93" s="78">
        <f>IFERROR(INDEX('12-ديسمبر'!$BD$8:$BD$66,MATCH($B93,'12-ديسمبر'!$B$8:$B$66,0)),0)</f>
        <v/>
      </c>
      <c r="P93" s="77">
        <f>SUM(D93:O93)</f>
        <v/>
      </c>
    </row>
    <row r="94" ht="19" customHeight="1">
      <c r="A94" s="65" t="n">
        <v>25</v>
      </c>
      <c r="B94" s="66" t="n">
        <v>25</v>
      </c>
      <c r="C94" s="67">
        <f>IFERROR(VLOOKUP($B94,'بيانات الموظفين'!$B$7:$K$65,2,FALSE),"—")</f>
        <v/>
      </c>
      <c r="D94" s="76">
        <f>IFERROR(INDEX('01-يناير'!$BD$8:$BD$66,MATCH($B94,'01-يناير'!$B$8:$B$66,0)),0)</f>
        <v/>
      </c>
      <c r="E94" s="76">
        <f>IFERROR(INDEX('02-فبراير'!$BD$8:$BD$66,MATCH($B94,'02-فبراير'!$B$8:$B$66,0)),0)</f>
        <v/>
      </c>
      <c r="F94" s="76">
        <f>IFERROR(INDEX('03-مارس'!$BD$8:$BD$66,MATCH($B94,'03-مارس'!$B$8:$B$66,0)),0)</f>
        <v/>
      </c>
      <c r="G94" s="76">
        <f>IFERROR(INDEX('04-أبريل'!$BD$8:$BD$66,MATCH($B94,'04-أبريل'!$B$8:$B$66,0)),0)</f>
        <v/>
      </c>
      <c r="H94" s="76">
        <f>IFERROR(INDEX('05-مايو'!$BD$8:$BD$66,MATCH($B94,'05-مايو'!$B$8:$B$66,0)),0)</f>
        <v/>
      </c>
      <c r="I94" s="76">
        <f>IFERROR(INDEX('06-يونيو'!$BD$8:$BD$66,MATCH($B94,'06-يونيو'!$B$8:$B$66,0)),0)</f>
        <v/>
      </c>
      <c r="J94" s="76">
        <f>IFERROR(INDEX('07-يوليو'!$BD$8:$BD$66,MATCH($B94,'07-يوليو'!$B$8:$B$66,0)),0)</f>
        <v/>
      </c>
      <c r="K94" s="76">
        <f>IFERROR(INDEX('08-أغسطس'!$BD$8:$BD$66,MATCH($B94,'08-أغسطس'!$B$8:$B$66,0)),0)</f>
        <v/>
      </c>
      <c r="L94" s="76">
        <f>IFERROR(INDEX('09-سبتمبر'!$BD$8:$BD$66,MATCH($B94,'09-سبتمبر'!$B$8:$B$66,0)),0)</f>
        <v/>
      </c>
      <c r="M94" s="76">
        <f>IFERROR(INDEX('10-أكتوبر'!$BD$8:$BD$66,MATCH($B94,'10-أكتوبر'!$B$8:$B$66,0)),0)</f>
        <v/>
      </c>
      <c r="N94" s="76">
        <f>IFERROR(INDEX('11-نوفمبر'!$BD$8:$BD$66,MATCH($B94,'11-نوفمبر'!$B$8:$B$66,0)),0)</f>
        <v/>
      </c>
      <c r="O94" s="76">
        <f>IFERROR(INDEX('12-ديسمبر'!$BD$8:$BD$66,MATCH($B94,'12-ديسمبر'!$B$8:$B$66,0)),0)</f>
        <v/>
      </c>
      <c r="P94" s="77">
        <f>SUM(D94:O94)</f>
        <v/>
      </c>
    </row>
    <row r="95" ht="19" customHeight="1">
      <c r="A95" s="70" t="n">
        <v>26</v>
      </c>
      <c r="B95" s="71" t="n">
        <v>26</v>
      </c>
      <c r="C95" s="72">
        <f>IFERROR(VLOOKUP($B95,'بيانات الموظفين'!$B$7:$K$65,2,FALSE),"—")</f>
        <v/>
      </c>
      <c r="D95" s="78">
        <f>IFERROR(INDEX('01-يناير'!$BD$8:$BD$66,MATCH($B95,'01-يناير'!$B$8:$B$66,0)),0)</f>
        <v/>
      </c>
      <c r="E95" s="78">
        <f>IFERROR(INDEX('02-فبراير'!$BD$8:$BD$66,MATCH($B95,'02-فبراير'!$B$8:$B$66,0)),0)</f>
        <v/>
      </c>
      <c r="F95" s="78">
        <f>IFERROR(INDEX('03-مارس'!$BD$8:$BD$66,MATCH($B95,'03-مارس'!$B$8:$B$66,0)),0)</f>
        <v/>
      </c>
      <c r="G95" s="78">
        <f>IFERROR(INDEX('04-أبريل'!$BD$8:$BD$66,MATCH($B95,'04-أبريل'!$B$8:$B$66,0)),0)</f>
        <v/>
      </c>
      <c r="H95" s="78">
        <f>IFERROR(INDEX('05-مايو'!$BD$8:$BD$66,MATCH($B95,'05-مايو'!$B$8:$B$66,0)),0)</f>
        <v/>
      </c>
      <c r="I95" s="78">
        <f>IFERROR(INDEX('06-يونيو'!$BD$8:$BD$66,MATCH($B95,'06-يونيو'!$B$8:$B$66,0)),0)</f>
        <v/>
      </c>
      <c r="J95" s="78">
        <f>IFERROR(INDEX('07-يوليو'!$BD$8:$BD$66,MATCH($B95,'07-يوليو'!$B$8:$B$66,0)),0)</f>
        <v/>
      </c>
      <c r="K95" s="78">
        <f>IFERROR(INDEX('08-أغسطس'!$BD$8:$BD$66,MATCH($B95,'08-أغسطس'!$B$8:$B$66,0)),0)</f>
        <v/>
      </c>
      <c r="L95" s="78">
        <f>IFERROR(INDEX('09-سبتمبر'!$BD$8:$BD$66,MATCH($B95,'09-سبتمبر'!$B$8:$B$66,0)),0)</f>
        <v/>
      </c>
      <c r="M95" s="78">
        <f>IFERROR(INDEX('10-أكتوبر'!$BD$8:$BD$66,MATCH($B95,'10-أكتوبر'!$B$8:$B$66,0)),0)</f>
        <v/>
      </c>
      <c r="N95" s="78">
        <f>IFERROR(INDEX('11-نوفمبر'!$BD$8:$BD$66,MATCH($B95,'11-نوفمبر'!$B$8:$B$66,0)),0)</f>
        <v/>
      </c>
      <c r="O95" s="78">
        <f>IFERROR(INDEX('12-ديسمبر'!$BD$8:$BD$66,MATCH($B95,'12-ديسمبر'!$B$8:$B$66,0)),0)</f>
        <v/>
      </c>
      <c r="P95" s="77">
        <f>SUM(D95:O95)</f>
        <v/>
      </c>
    </row>
    <row r="96" ht="19" customHeight="1">
      <c r="A96" s="65" t="n">
        <v>27</v>
      </c>
      <c r="B96" s="66" t="n">
        <v>27</v>
      </c>
      <c r="C96" s="67">
        <f>IFERROR(VLOOKUP($B96,'بيانات الموظفين'!$B$7:$K$65,2,FALSE),"—")</f>
        <v/>
      </c>
      <c r="D96" s="76">
        <f>IFERROR(INDEX('01-يناير'!$BD$8:$BD$66,MATCH($B96,'01-يناير'!$B$8:$B$66,0)),0)</f>
        <v/>
      </c>
      <c r="E96" s="76">
        <f>IFERROR(INDEX('02-فبراير'!$BD$8:$BD$66,MATCH($B96,'02-فبراير'!$B$8:$B$66,0)),0)</f>
        <v/>
      </c>
      <c r="F96" s="76">
        <f>IFERROR(INDEX('03-مارس'!$BD$8:$BD$66,MATCH($B96,'03-مارس'!$B$8:$B$66,0)),0)</f>
        <v/>
      </c>
      <c r="G96" s="76">
        <f>IFERROR(INDEX('04-أبريل'!$BD$8:$BD$66,MATCH($B96,'04-أبريل'!$B$8:$B$66,0)),0)</f>
        <v/>
      </c>
      <c r="H96" s="76">
        <f>IFERROR(INDEX('05-مايو'!$BD$8:$BD$66,MATCH($B96,'05-مايو'!$B$8:$B$66,0)),0)</f>
        <v/>
      </c>
      <c r="I96" s="76">
        <f>IFERROR(INDEX('06-يونيو'!$BD$8:$BD$66,MATCH($B96,'06-يونيو'!$B$8:$B$66,0)),0)</f>
        <v/>
      </c>
      <c r="J96" s="76">
        <f>IFERROR(INDEX('07-يوليو'!$BD$8:$BD$66,MATCH($B96,'07-يوليو'!$B$8:$B$66,0)),0)</f>
        <v/>
      </c>
      <c r="K96" s="76">
        <f>IFERROR(INDEX('08-أغسطس'!$BD$8:$BD$66,MATCH($B96,'08-أغسطس'!$B$8:$B$66,0)),0)</f>
        <v/>
      </c>
      <c r="L96" s="76">
        <f>IFERROR(INDEX('09-سبتمبر'!$BD$8:$BD$66,MATCH($B96,'09-سبتمبر'!$B$8:$B$66,0)),0)</f>
        <v/>
      </c>
      <c r="M96" s="76">
        <f>IFERROR(INDEX('10-أكتوبر'!$BD$8:$BD$66,MATCH($B96,'10-أكتوبر'!$B$8:$B$66,0)),0)</f>
        <v/>
      </c>
      <c r="N96" s="76">
        <f>IFERROR(INDEX('11-نوفمبر'!$BD$8:$BD$66,MATCH($B96,'11-نوفمبر'!$B$8:$B$66,0)),0)</f>
        <v/>
      </c>
      <c r="O96" s="76">
        <f>IFERROR(INDEX('12-ديسمبر'!$BD$8:$BD$66,MATCH($B96,'12-ديسمبر'!$B$8:$B$66,0)),0)</f>
        <v/>
      </c>
      <c r="P96" s="77">
        <f>SUM(D96:O96)</f>
        <v/>
      </c>
    </row>
    <row r="97" ht="19" customHeight="1">
      <c r="A97" s="70" t="n">
        <v>28</v>
      </c>
      <c r="B97" s="71" t="n">
        <v>28</v>
      </c>
      <c r="C97" s="72">
        <f>IFERROR(VLOOKUP($B97,'بيانات الموظفين'!$B$7:$K$65,2,FALSE),"—")</f>
        <v/>
      </c>
      <c r="D97" s="78">
        <f>IFERROR(INDEX('01-يناير'!$BD$8:$BD$66,MATCH($B97,'01-يناير'!$B$8:$B$66,0)),0)</f>
        <v/>
      </c>
      <c r="E97" s="78">
        <f>IFERROR(INDEX('02-فبراير'!$BD$8:$BD$66,MATCH($B97,'02-فبراير'!$B$8:$B$66,0)),0)</f>
        <v/>
      </c>
      <c r="F97" s="78">
        <f>IFERROR(INDEX('03-مارس'!$BD$8:$BD$66,MATCH($B97,'03-مارس'!$B$8:$B$66,0)),0)</f>
        <v/>
      </c>
      <c r="G97" s="78">
        <f>IFERROR(INDEX('04-أبريل'!$BD$8:$BD$66,MATCH($B97,'04-أبريل'!$B$8:$B$66,0)),0)</f>
        <v/>
      </c>
      <c r="H97" s="78">
        <f>IFERROR(INDEX('05-مايو'!$BD$8:$BD$66,MATCH($B97,'05-مايو'!$B$8:$B$66,0)),0)</f>
        <v/>
      </c>
      <c r="I97" s="78">
        <f>IFERROR(INDEX('06-يونيو'!$BD$8:$BD$66,MATCH($B97,'06-يونيو'!$B$8:$B$66,0)),0)</f>
        <v/>
      </c>
      <c r="J97" s="78">
        <f>IFERROR(INDEX('07-يوليو'!$BD$8:$BD$66,MATCH($B97,'07-يوليو'!$B$8:$B$66,0)),0)</f>
        <v/>
      </c>
      <c r="K97" s="78">
        <f>IFERROR(INDEX('08-أغسطس'!$BD$8:$BD$66,MATCH($B97,'08-أغسطس'!$B$8:$B$66,0)),0)</f>
        <v/>
      </c>
      <c r="L97" s="78">
        <f>IFERROR(INDEX('09-سبتمبر'!$BD$8:$BD$66,MATCH($B97,'09-سبتمبر'!$B$8:$B$66,0)),0)</f>
        <v/>
      </c>
      <c r="M97" s="78">
        <f>IFERROR(INDEX('10-أكتوبر'!$BD$8:$BD$66,MATCH($B97,'10-أكتوبر'!$B$8:$B$66,0)),0)</f>
        <v/>
      </c>
      <c r="N97" s="78">
        <f>IFERROR(INDEX('11-نوفمبر'!$BD$8:$BD$66,MATCH($B97,'11-نوفمبر'!$B$8:$B$66,0)),0)</f>
        <v/>
      </c>
      <c r="O97" s="78">
        <f>IFERROR(INDEX('12-ديسمبر'!$BD$8:$BD$66,MATCH($B97,'12-ديسمبر'!$B$8:$B$66,0)),0)</f>
        <v/>
      </c>
      <c r="P97" s="77">
        <f>SUM(D97:O97)</f>
        <v/>
      </c>
    </row>
    <row r="98" ht="19" customHeight="1">
      <c r="A98" s="65" t="n">
        <v>29</v>
      </c>
      <c r="B98" s="66" t="n">
        <v>29</v>
      </c>
      <c r="C98" s="67">
        <f>IFERROR(VLOOKUP($B98,'بيانات الموظفين'!$B$7:$K$65,2,FALSE),"—")</f>
        <v/>
      </c>
      <c r="D98" s="76">
        <f>IFERROR(INDEX('01-يناير'!$BD$8:$BD$66,MATCH($B98,'01-يناير'!$B$8:$B$66,0)),0)</f>
        <v/>
      </c>
      <c r="E98" s="76">
        <f>IFERROR(INDEX('02-فبراير'!$BD$8:$BD$66,MATCH($B98,'02-فبراير'!$B$8:$B$66,0)),0)</f>
        <v/>
      </c>
      <c r="F98" s="76">
        <f>IFERROR(INDEX('03-مارس'!$BD$8:$BD$66,MATCH($B98,'03-مارس'!$B$8:$B$66,0)),0)</f>
        <v/>
      </c>
      <c r="G98" s="76">
        <f>IFERROR(INDEX('04-أبريل'!$BD$8:$BD$66,MATCH($B98,'04-أبريل'!$B$8:$B$66,0)),0)</f>
        <v/>
      </c>
      <c r="H98" s="76">
        <f>IFERROR(INDEX('05-مايو'!$BD$8:$BD$66,MATCH($B98,'05-مايو'!$B$8:$B$66,0)),0)</f>
        <v/>
      </c>
      <c r="I98" s="76">
        <f>IFERROR(INDEX('06-يونيو'!$BD$8:$BD$66,MATCH($B98,'06-يونيو'!$B$8:$B$66,0)),0)</f>
        <v/>
      </c>
      <c r="J98" s="76">
        <f>IFERROR(INDEX('07-يوليو'!$BD$8:$BD$66,MATCH($B98,'07-يوليو'!$B$8:$B$66,0)),0)</f>
        <v/>
      </c>
      <c r="K98" s="76">
        <f>IFERROR(INDEX('08-أغسطس'!$BD$8:$BD$66,MATCH($B98,'08-أغسطس'!$B$8:$B$66,0)),0)</f>
        <v/>
      </c>
      <c r="L98" s="76">
        <f>IFERROR(INDEX('09-سبتمبر'!$BD$8:$BD$66,MATCH($B98,'09-سبتمبر'!$B$8:$B$66,0)),0)</f>
        <v/>
      </c>
      <c r="M98" s="76">
        <f>IFERROR(INDEX('10-أكتوبر'!$BD$8:$BD$66,MATCH($B98,'10-أكتوبر'!$B$8:$B$66,0)),0)</f>
        <v/>
      </c>
      <c r="N98" s="76">
        <f>IFERROR(INDEX('11-نوفمبر'!$BD$8:$BD$66,MATCH($B98,'11-نوفمبر'!$B$8:$B$66,0)),0)</f>
        <v/>
      </c>
      <c r="O98" s="76">
        <f>IFERROR(INDEX('12-ديسمبر'!$BD$8:$BD$66,MATCH($B98,'12-ديسمبر'!$B$8:$B$66,0)),0)</f>
        <v/>
      </c>
      <c r="P98" s="77">
        <f>SUM(D98:O98)</f>
        <v/>
      </c>
    </row>
    <row r="99" ht="19" customHeight="1">
      <c r="A99" s="70" t="n">
        <v>30</v>
      </c>
      <c r="B99" s="71" t="n">
        <v>30</v>
      </c>
      <c r="C99" s="72">
        <f>IFERROR(VLOOKUP($B99,'بيانات الموظفين'!$B$7:$K$65,2,FALSE),"—")</f>
        <v/>
      </c>
      <c r="D99" s="78">
        <f>IFERROR(INDEX('01-يناير'!$BD$8:$BD$66,MATCH($B99,'01-يناير'!$B$8:$B$66,0)),0)</f>
        <v/>
      </c>
      <c r="E99" s="78">
        <f>IFERROR(INDEX('02-فبراير'!$BD$8:$BD$66,MATCH($B99,'02-فبراير'!$B$8:$B$66,0)),0)</f>
        <v/>
      </c>
      <c r="F99" s="78">
        <f>IFERROR(INDEX('03-مارس'!$BD$8:$BD$66,MATCH($B99,'03-مارس'!$B$8:$B$66,0)),0)</f>
        <v/>
      </c>
      <c r="G99" s="78">
        <f>IFERROR(INDEX('04-أبريل'!$BD$8:$BD$66,MATCH($B99,'04-أبريل'!$B$8:$B$66,0)),0)</f>
        <v/>
      </c>
      <c r="H99" s="78">
        <f>IFERROR(INDEX('05-مايو'!$BD$8:$BD$66,MATCH($B99,'05-مايو'!$B$8:$B$66,0)),0)</f>
        <v/>
      </c>
      <c r="I99" s="78">
        <f>IFERROR(INDEX('06-يونيو'!$BD$8:$BD$66,MATCH($B99,'06-يونيو'!$B$8:$B$66,0)),0)</f>
        <v/>
      </c>
      <c r="J99" s="78">
        <f>IFERROR(INDEX('07-يوليو'!$BD$8:$BD$66,MATCH($B99,'07-يوليو'!$B$8:$B$66,0)),0)</f>
        <v/>
      </c>
      <c r="K99" s="78">
        <f>IFERROR(INDEX('08-أغسطس'!$BD$8:$BD$66,MATCH($B99,'08-أغسطس'!$B$8:$B$66,0)),0)</f>
        <v/>
      </c>
      <c r="L99" s="78">
        <f>IFERROR(INDEX('09-سبتمبر'!$BD$8:$BD$66,MATCH($B99,'09-سبتمبر'!$B$8:$B$66,0)),0)</f>
        <v/>
      </c>
      <c r="M99" s="78">
        <f>IFERROR(INDEX('10-أكتوبر'!$BD$8:$BD$66,MATCH($B99,'10-أكتوبر'!$B$8:$B$66,0)),0)</f>
        <v/>
      </c>
      <c r="N99" s="78">
        <f>IFERROR(INDEX('11-نوفمبر'!$BD$8:$BD$66,MATCH($B99,'11-نوفمبر'!$B$8:$B$66,0)),0)</f>
        <v/>
      </c>
      <c r="O99" s="78">
        <f>IFERROR(INDEX('12-ديسمبر'!$BD$8:$BD$66,MATCH($B99,'12-ديسمبر'!$B$8:$B$66,0)),0)</f>
        <v/>
      </c>
      <c r="P99" s="77">
        <f>SUM(D99:O99)</f>
        <v/>
      </c>
    </row>
    <row r="100" ht="19" customHeight="1">
      <c r="A100" s="65" t="n">
        <v>31</v>
      </c>
      <c r="B100" s="66" t="n">
        <v>31</v>
      </c>
      <c r="C100" s="67">
        <f>IFERROR(VLOOKUP($B100,'بيانات الموظفين'!$B$7:$K$65,2,FALSE),"—")</f>
        <v/>
      </c>
      <c r="D100" s="76">
        <f>IFERROR(INDEX('01-يناير'!$BD$8:$BD$66,MATCH($B100,'01-يناير'!$B$8:$B$66,0)),0)</f>
        <v/>
      </c>
      <c r="E100" s="76">
        <f>IFERROR(INDEX('02-فبراير'!$BD$8:$BD$66,MATCH($B100,'02-فبراير'!$B$8:$B$66,0)),0)</f>
        <v/>
      </c>
      <c r="F100" s="76">
        <f>IFERROR(INDEX('03-مارس'!$BD$8:$BD$66,MATCH($B100,'03-مارس'!$B$8:$B$66,0)),0)</f>
        <v/>
      </c>
      <c r="G100" s="76">
        <f>IFERROR(INDEX('04-أبريل'!$BD$8:$BD$66,MATCH($B100,'04-أبريل'!$B$8:$B$66,0)),0)</f>
        <v/>
      </c>
      <c r="H100" s="76">
        <f>IFERROR(INDEX('05-مايو'!$BD$8:$BD$66,MATCH($B100,'05-مايو'!$B$8:$B$66,0)),0)</f>
        <v/>
      </c>
      <c r="I100" s="76">
        <f>IFERROR(INDEX('06-يونيو'!$BD$8:$BD$66,MATCH($B100,'06-يونيو'!$B$8:$B$66,0)),0)</f>
        <v/>
      </c>
      <c r="J100" s="76">
        <f>IFERROR(INDEX('07-يوليو'!$BD$8:$BD$66,MATCH($B100,'07-يوليو'!$B$8:$B$66,0)),0)</f>
        <v/>
      </c>
      <c r="K100" s="76">
        <f>IFERROR(INDEX('08-أغسطس'!$BD$8:$BD$66,MATCH($B100,'08-أغسطس'!$B$8:$B$66,0)),0)</f>
        <v/>
      </c>
      <c r="L100" s="76">
        <f>IFERROR(INDEX('09-سبتمبر'!$BD$8:$BD$66,MATCH($B100,'09-سبتمبر'!$B$8:$B$66,0)),0)</f>
        <v/>
      </c>
      <c r="M100" s="76">
        <f>IFERROR(INDEX('10-أكتوبر'!$BD$8:$BD$66,MATCH($B100,'10-أكتوبر'!$B$8:$B$66,0)),0)</f>
        <v/>
      </c>
      <c r="N100" s="76">
        <f>IFERROR(INDEX('11-نوفمبر'!$BD$8:$BD$66,MATCH($B100,'11-نوفمبر'!$B$8:$B$66,0)),0)</f>
        <v/>
      </c>
      <c r="O100" s="76">
        <f>IFERROR(INDEX('12-ديسمبر'!$BD$8:$BD$66,MATCH($B100,'12-ديسمبر'!$B$8:$B$66,0)),0)</f>
        <v/>
      </c>
      <c r="P100" s="77">
        <f>SUM(D100:O100)</f>
        <v/>
      </c>
    </row>
    <row r="101" ht="19" customHeight="1">
      <c r="A101" s="70" t="n">
        <v>32</v>
      </c>
      <c r="B101" s="71" t="n">
        <v>32</v>
      </c>
      <c r="C101" s="72">
        <f>IFERROR(VLOOKUP($B101,'بيانات الموظفين'!$B$7:$K$65,2,FALSE),"—")</f>
        <v/>
      </c>
      <c r="D101" s="78">
        <f>IFERROR(INDEX('01-يناير'!$BD$8:$BD$66,MATCH($B101,'01-يناير'!$B$8:$B$66,0)),0)</f>
        <v/>
      </c>
      <c r="E101" s="78">
        <f>IFERROR(INDEX('02-فبراير'!$BD$8:$BD$66,MATCH($B101,'02-فبراير'!$B$8:$B$66,0)),0)</f>
        <v/>
      </c>
      <c r="F101" s="78">
        <f>IFERROR(INDEX('03-مارس'!$BD$8:$BD$66,MATCH($B101,'03-مارس'!$B$8:$B$66,0)),0)</f>
        <v/>
      </c>
      <c r="G101" s="78">
        <f>IFERROR(INDEX('04-أبريل'!$BD$8:$BD$66,MATCH($B101,'04-أبريل'!$B$8:$B$66,0)),0)</f>
        <v/>
      </c>
      <c r="H101" s="78">
        <f>IFERROR(INDEX('05-مايو'!$BD$8:$BD$66,MATCH($B101,'05-مايو'!$B$8:$B$66,0)),0)</f>
        <v/>
      </c>
      <c r="I101" s="78">
        <f>IFERROR(INDEX('06-يونيو'!$BD$8:$BD$66,MATCH($B101,'06-يونيو'!$B$8:$B$66,0)),0)</f>
        <v/>
      </c>
      <c r="J101" s="78">
        <f>IFERROR(INDEX('07-يوليو'!$BD$8:$BD$66,MATCH($B101,'07-يوليو'!$B$8:$B$66,0)),0)</f>
        <v/>
      </c>
      <c r="K101" s="78">
        <f>IFERROR(INDEX('08-أغسطس'!$BD$8:$BD$66,MATCH($B101,'08-أغسطس'!$B$8:$B$66,0)),0)</f>
        <v/>
      </c>
      <c r="L101" s="78">
        <f>IFERROR(INDEX('09-سبتمبر'!$BD$8:$BD$66,MATCH($B101,'09-سبتمبر'!$B$8:$B$66,0)),0)</f>
        <v/>
      </c>
      <c r="M101" s="78">
        <f>IFERROR(INDEX('10-أكتوبر'!$BD$8:$BD$66,MATCH($B101,'10-أكتوبر'!$B$8:$B$66,0)),0)</f>
        <v/>
      </c>
      <c r="N101" s="78">
        <f>IFERROR(INDEX('11-نوفمبر'!$BD$8:$BD$66,MATCH($B101,'11-نوفمبر'!$B$8:$B$66,0)),0)</f>
        <v/>
      </c>
      <c r="O101" s="78">
        <f>IFERROR(INDEX('12-ديسمبر'!$BD$8:$BD$66,MATCH($B101,'12-ديسمبر'!$B$8:$B$66,0)),0)</f>
        <v/>
      </c>
      <c r="P101" s="77">
        <f>SUM(D101:O101)</f>
        <v/>
      </c>
    </row>
    <row r="102" ht="19" customHeight="1">
      <c r="A102" s="65" t="n">
        <v>33</v>
      </c>
      <c r="B102" s="66" t="n">
        <v>33</v>
      </c>
      <c r="C102" s="67">
        <f>IFERROR(VLOOKUP($B102,'بيانات الموظفين'!$B$7:$K$65,2,FALSE),"—")</f>
        <v/>
      </c>
      <c r="D102" s="76">
        <f>IFERROR(INDEX('01-يناير'!$BD$8:$BD$66,MATCH($B102,'01-يناير'!$B$8:$B$66,0)),0)</f>
        <v/>
      </c>
      <c r="E102" s="76">
        <f>IFERROR(INDEX('02-فبراير'!$BD$8:$BD$66,MATCH($B102,'02-فبراير'!$B$8:$B$66,0)),0)</f>
        <v/>
      </c>
      <c r="F102" s="76">
        <f>IFERROR(INDEX('03-مارس'!$BD$8:$BD$66,MATCH($B102,'03-مارس'!$B$8:$B$66,0)),0)</f>
        <v/>
      </c>
      <c r="G102" s="76">
        <f>IFERROR(INDEX('04-أبريل'!$BD$8:$BD$66,MATCH($B102,'04-أبريل'!$B$8:$B$66,0)),0)</f>
        <v/>
      </c>
      <c r="H102" s="76">
        <f>IFERROR(INDEX('05-مايو'!$BD$8:$BD$66,MATCH($B102,'05-مايو'!$B$8:$B$66,0)),0)</f>
        <v/>
      </c>
      <c r="I102" s="76">
        <f>IFERROR(INDEX('06-يونيو'!$BD$8:$BD$66,MATCH($B102,'06-يونيو'!$B$8:$B$66,0)),0)</f>
        <v/>
      </c>
      <c r="J102" s="76">
        <f>IFERROR(INDEX('07-يوليو'!$BD$8:$BD$66,MATCH($B102,'07-يوليو'!$B$8:$B$66,0)),0)</f>
        <v/>
      </c>
      <c r="K102" s="76">
        <f>IFERROR(INDEX('08-أغسطس'!$BD$8:$BD$66,MATCH($B102,'08-أغسطس'!$B$8:$B$66,0)),0)</f>
        <v/>
      </c>
      <c r="L102" s="76">
        <f>IFERROR(INDEX('09-سبتمبر'!$BD$8:$BD$66,MATCH($B102,'09-سبتمبر'!$B$8:$B$66,0)),0)</f>
        <v/>
      </c>
      <c r="M102" s="76">
        <f>IFERROR(INDEX('10-أكتوبر'!$BD$8:$BD$66,MATCH($B102,'10-أكتوبر'!$B$8:$B$66,0)),0)</f>
        <v/>
      </c>
      <c r="N102" s="76">
        <f>IFERROR(INDEX('11-نوفمبر'!$BD$8:$BD$66,MATCH($B102,'11-نوفمبر'!$B$8:$B$66,0)),0)</f>
        <v/>
      </c>
      <c r="O102" s="76">
        <f>IFERROR(INDEX('12-ديسمبر'!$BD$8:$BD$66,MATCH($B102,'12-ديسمبر'!$B$8:$B$66,0)),0)</f>
        <v/>
      </c>
      <c r="P102" s="77">
        <f>SUM(D102:O102)</f>
        <v/>
      </c>
    </row>
    <row r="103" ht="19" customHeight="1">
      <c r="A103" s="70" t="n">
        <v>34</v>
      </c>
      <c r="B103" s="71" t="n">
        <v>34</v>
      </c>
      <c r="C103" s="72">
        <f>IFERROR(VLOOKUP($B103,'بيانات الموظفين'!$B$7:$K$65,2,FALSE),"—")</f>
        <v/>
      </c>
      <c r="D103" s="78">
        <f>IFERROR(INDEX('01-يناير'!$BD$8:$BD$66,MATCH($B103,'01-يناير'!$B$8:$B$66,0)),0)</f>
        <v/>
      </c>
      <c r="E103" s="78">
        <f>IFERROR(INDEX('02-فبراير'!$BD$8:$BD$66,MATCH($B103,'02-فبراير'!$B$8:$B$66,0)),0)</f>
        <v/>
      </c>
      <c r="F103" s="78">
        <f>IFERROR(INDEX('03-مارس'!$BD$8:$BD$66,MATCH($B103,'03-مارس'!$B$8:$B$66,0)),0)</f>
        <v/>
      </c>
      <c r="G103" s="78">
        <f>IFERROR(INDEX('04-أبريل'!$BD$8:$BD$66,MATCH($B103,'04-أبريل'!$B$8:$B$66,0)),0)</f>
        <v/>
      </c>
      <c r="H103" s="78">
        <f>IFERROR(INDEX('05-مايو'!$BD$8:$BD$66,MATCH($B103,'05-مايو'!$B$8:$B$66,0)),0)</f>
        <v/>
      </c>
      <c r="I103" s="78">
        <f>IFERROR(INDEX('06-يونيو'!$BD$8:$BD$66,MATCH($B103,'06-يونيو'!$B$8:$B$66,0)),0)</f>
        <v/>
      </c>
      <c r="J103" s="78">
        <f>IFERROR(INDEX('07-يوليو'!$BD$8:$BD$66,MATCH($B103,'07-يوليو'!$B$8:$B$66,0)),0)</f>
        <v/>
      </c>
      <c r="K103" s="78">
        <f>IFERROR(INDEX('08-أغسطس'!$BD$8:$BD$66,MATCH($B103,'08-أغسطس'!$B$8:$B$66,0)),0)</f>
        <v/>
      </c>
      <c r="L103" s="78">
        <f>IFERROR(INDEX('09-سبتمبر'!$BD$8:$BD$66,MATCH($B103,'09-سبتمبر'!$B$8:$B$66,0)),0)</f>
        <v/>
      </c>
      <c r="M103" s="78">
        <f>IFERROR(INDEX('10-أكتوبر'!$BD$8:$BD$66,MATCH($B103,'10-أكتوبر'!$B$8:$B$66,0)),0)</f>
        <v/>
      </c>
      <c r="N103" s="78">
        <f>IFERROR(INDEX('11-نوفمبر'!$BD$8:$BD$66,MATCH($B103,'11-نوفمبر'!$B$8:$B$66,0)),0)</f>
        <v/>
      </c>
      <c r="O103" s="78">
        <f>IFERROR(INDEX('12-ديسمبر'!$BD$8:$BD$66,MATCH($B103,'12-ديسمبر'!$B$8:$B$66,0)),0)</f>
        <v/>
      </c>
      <c r="P103" s="77">
        <f>SUM(D103:O103)</f>
        <v/>
      </c>
    </row>
    <row r="104" ht="19" customHeight="1">
      <c r="A104" s="65" t="n">
        <v>35</v>
      </c>
      <c r="B104" s="66" t="n">
        <v>35</v>
      </c>
      <c r="C104" s="67">
        <f>IFERROR(VLOOKUP($B104,'بيانات الموظفين'!$B$7:$K$65,2,FALSE),"—")</f>
        <v/>
      </c>
      <c r="D104" s="76">
        <f>IFERROR(INDEX('01-يناير'!$BD$8:$BD$66,MATCH($B104,'01-يناير'!$B$8:$B$66,0)),0)</f>
        <v/>
      </c>
      <c r="E104" s="76">
        <f>IFERROR(INDEX('02-فبراير'!$BD$8:$BD$66,MATCH($B104,'02-فبراير'!$B$8:$B$66,0)),0)</f>
        <v/>
      </c>
      <c r="F104" s="76">
        <f>IFERROR(INDEX('03-مارس'!$BD$8:$BD$66,MATCH($B104,'03-مارس'!$B$8:$B$66,0)),0)</f>
        <v/>
      </c>
      <c r="G104" s="76">
        <f>IFERROR(INDEX('04-أبريل'!$BD$8:$BD$66,MATCH($B104,'04-أبريل'!$B$8:$B$66,0)),0)</f>
        <v/>
      </c>
      <c r="H104" s="76">
        <f>IFERROR(INDEX('05-مايو'!$BD$8:$BD$66,MATCH($B104,'05-مايو'!$B$8:$B$66,0)),0)</f>
        <v/>
      </c>
      <c r="I104" s="76">
        <f>IFERROR(INDEX('06-يونيو'!$BD$8:$BD$66,MATCH($B104,'06-يونيو'!$B$8:$B$66,0)),0)</f>
        <v/>
      </c>
      <c r="J104" s="76">
        <f>IFERROR(INDEX('07-يوليو'!$BD$8:$BD$66,MATCH($B104,'07-يوليو'!$B$8:$B$66,0)),0)</f>
        <v/>
      </c>
      <c r="K104" s="76">
        <f>IFERROR(INDEX('08-أغسطس'!$BD$8:$BD$66,MATCH($B104,'08-أغسطس'!$B$8:$B$66,0)),0)</f>
        <v/>
      </c>
      <c r="L104" s="76">
        <f>IFERROR(INDEX('09-سبتمبر'!$BD$8:$BD$66,MATCH($B104,'09-سبتمبر'!$B$8:$B$66,0)),0)</f>
        <v/>
      </c>
      <c r="M104" s="76">
        <f>IFERROR(INDEX('10-أكتوبر'!$BD$8:$BD$66,MATCH($B104,'10-أكتوبر'!$B$8:$B$66,0)),0)</f>
        <v/>
      </c>
      <c r="N104" s="76">
        <f>IFERROR(INDEX('11-نوفمبر'!$BD$8:$BD$66,MATCH($B104,'11-نوفمبر'!$B$8:$B$66,0)),0)</f>
        <v/>
      </c>
      <c r="O104" s="76">
        <f>IFERROR(INDEX('12-ديسمبر'!$BD$8:$BD$66,MATCH($B104,'12-ديسمبر'!$B$8:$B$66,0)),0)</f>
        <v/>
      </c>
      <c r="P104" s="77">
        <f>SUM(D104:O104)</f>
        <v/>
      </c>
    </row>
    <row r="105" ht="19" customHeight="1">
      <c r="A105" s="70" t="n">
        <v>36</v>
      </c>
      <c r="B105" s="71" t="n">
        <v>36</v>
      </c>
      <c r="C105" s="72">
        <f>IFERROR(VLOOKUP($B105,'بيانات الموظفين'!$B$7:$K$65,2,FALSE),"—")</f>
        <v/>
      </c>
      <c r="D105" s="78">
        <f>IFERROR(INDEX('01-يناير'!$BD$8:$BD$66,MATCH($B105,'01-يناير'!$B$8:$B$66,0)),0)</f>
        <v/>
      </c>
      <c r="E105" s="78">
        <f>IFERROR(INDEX('02-فبراير'!$BD$8:$BD$66,MATCH($B105,'02-فبراير'!$B$8:$B$66,0)),0)</f>
        <v/>
      </c>
      <c r="F105" s="78">
        <f>IFERROR(INDEX('03-مارس'!$BD$8:$BD$66,MATCH($B105,'03-مارس'!$B$8:$B$66,0)),0)</f>
        <v/>
      </c>
      <c r="G105" s="78">
        <f>IFERROR(INDEX('04-أبريل'!$BD$8:$BD$66,MATCH($B105,'04-أبريل'!$B$8:$B$66,0)),0)</f>
        <v/>
      </c>
      <c r="H105" s="78">
        <f>IFERROR(INDEX('05-مايو'!$BD$8:$BD$66,MATCH($B105,'05-مايو'!$B$8:$B$66,0)),0)</f>
        <v/>
      </c>
      <c r="I105" s="78">
        <f>IFERROR(INDEX('06-يونيو'!$BD$8:$BD$66,MATCH($B105,'06-يونيو'!$B$8:$B$66,0)),0)</f>
        <v/>
      </c>
      <c r="J105" s="78">
        <f>IFERROR(INDEX('07-يوليو'!$BD$8:$BD$66,MATCH($B105,'07-يوليو'!$B$8:$B$66,0)),0)</f>
        <v/>
      </c>
      <c r="K105" s="78">
        <f>IFERROR(INDEX('08-أغسطس'!$BD$8:$BD$66,MATCH($B105,'08-أغسطس'!$B$8:$B$66,0)),0)</f>
        <v/>
      </c>
      <c r="L105" s="78">
        <f>IFERROR(INDEX('09-سبتمبر'!$BD$8:$BD$66,MATCH($B105,'09-سبتمبر'!$B$8:$B$66,0)),0)</f>
        <v/>
      </c>
      <c r="M105" s="78">
        <f>IFERROR(INDEX('10-أكتوبر'!$BD$8:$BD$66,MATCH($B105,'10-أكتوبر'!$B$8:$B$66,0)),0)</f>
        <v/>
      </c>
      <c r="N105" s="78">
        <f>IFERROR(INDEX('11-نوفمبر'!$BD$8:$BD$66,MATCH($B105,'11-نوفمبر'!$B$8:$B$66,0)),0)</f>
        <v/>
      </c>
      <c r="O105" s="78">
        <f>IFERROR(INDEX('12-ديسمبر'!$BD$8:$BD$66,MATCH($B105,'12-ديسمبر'!$B$8:$B$66,0)),0)</f>
        <v/>
      </c>
      <c r="P105" s="77">
        <f>SUM(D105:O105)</f>
        <v/>
      </c>
    </row>
    <row r="106" ht="19" customHeight="1">
      <c r="A106" s="65" t="n">
        <v>37</v>
      </c>
      <c r="B106" s="66" t="n">
        <v>37</v>
      </c>
      <c r="C106" s="67">
        <f>IFERROR(VLOOKUP($B106,'بيانات الموظفين'!$B$7:$K$65,2,FALSE),"—")</f>
        <v/>
      </c>
      <c r="D106" s="76">
        <f>IFERROR(INDEX('01-يناير'!$BD$8:$BD$66,MATCH($B106,'01-يناير'!$B$8:$B$66,0)),0)</f>
        <v/>
      </c>
      <c r="E106" s="76">
        <f>IFERROR(INDEX('02-فبراير'!$BD$8:$BD$66,MATCH($B106,'02-فبراير'!$B$8:$B$66,0)),0)</f>
        <v/>
      </c>
      <c r="F106" s="76">
        <f>IFERROR(INDEX('03-مارس'!$BD$8:$BD$66,MATCH($B106,'03-مارس'!$B$8:$B$66,0)),0)</f>
        <v/>
      </c>
      <c r="G106" s="76">
        <f>IFERROR(INDEX('04-أبريل'!$BD$8:$BD$66,MATCH($B106,'04-أبريل'!$B$8:$B$66,0)),0)</f>
        <v/>
      </c>
      <c r="H106" s="76">
        <f>IFERROR(INDEX('05-مايو'!$BD$8:$BD$66,MATCH($B106,'05-مايو'!$B$8:$B$66,0)),0)</f>
        <v/>
      </c>
      <c r="I106" s="76">
        <f>IFERROR(INDEX('06-يونيو'!$BD$8:$BD$66,MATCH($B106,'06-يونيو'!$B$8:$B$66,0)),0)</f>
        <v/>
      </c>
      <c r="J106" s="76">
        <f>IFERROR(INDEX('07-يوليو'!$BD$8:$BD$66,MATCH($B106,'07-يوليو'!$B$8:$B$66,0)),0)</f>
        <v/>
      </c>
      <c r="K106" s="76">
        <f>IFERROR(INDEX('08-أغسطس'!$BD$8:$BD$66,MATCH($B106,'08-أغسطس'!$B$8:$B$66,0)),0)</f>
        <v/>
      </c>
      <c r="L106" s="76">
        <f>IFERROR(INDEX('09-سبتمبر'!$BD$8:$BD$66,MATCH($B106,'09-سبتمبر'!$B$8:$B$66,0)),0)</f>
        <v/>
      </c>
      <c r="M106" s="76">
        <f>IFERROR(INDEX('10-أكتوبر'!$BD$8:$BD$66,MATCH($B106,'10-أكتوبر'!$B$8:$B$66,0)),0)</f>
        <v/>
      </c>
      <c r="N106" s="76">
        <f>IFERROR(INDEX('11-نوفمبر'!$BD$8:$BD$66,MATCH($B106,'11-نوفمبر'!$B$8:$B$66,0)),0)</f>
        <v/>
      </c>
      <c r="O106" s="76">
        <f>IFERROR(INDEX('12-ديسمبر'!$BD$8:$BD$66,MATCH($B106,'12-ديسمبر'!$B$8:$B$66,0)),0)</f>
        <v/>
      </c>
      <c r="P106" s="77">
        <f>SUM(D106:O106)</f>
        <v/>
      </c>
    </row>
    <row r="107" ht="19" customHeight="1">
      <c r="A107" s="70" t="n">
        <v>38</v>
      </c>
      <c r="B107" s="71" t="n">
        <v>38</v>
      </c>
      <c r="C107" s="72">
        <f>IFERROR(VLOOKUP($B107,'بيانات الموظفين'!$B$7:$K$65,2,FALSE),"—")</f>
        <v/>
      </c>
      <c r="D107" s="78">
        <f>IFERROR(INDEX('01-يناير'!$BD$8:$BD$66,MATCH($B107,'01-يناير'!$B$8:$B$66,0)),0)</f>
        <v/>
      </c>
      <c r="E107" s="78">
        <f>IFERROR(INDEX('02-فبراير'!$BD$8:$BD$66,MATCH($B107,'02-فبراير'!$B$8:$B$66,0)),0)</f>
        <v/>
      </c>
      <c r="F107" s="78">
        <f>IFERROR(INDEX('03-مارس'!$BD$8:$BD$66,MATCH($B107,'03-مارس'!$B$8:$B$66,0)),0)</f>
        <v/>
      </c>
      <c r="G107" s="78">
        <f>IFERROR(INDEX('04-أبريل'!$BD$8:$BD$66,MATCH($B107,'04-أبريل'!$B$8:$B$66,0)),0)</f>
        <v/>
      </c>
      <c r="H107" s="78">
        <f>IFERROR(INDEX('05-مايو'!$BD$8:$BD$66,MATCH($B107,'05-مايو'!$B$8:$B$66,0)),0)</f>
        <v/>
      </c>
      <c r="I107" s="78">
        <f>IFERROR(INDEX('06-يونيو'!$BD$8:$BD$66,MATCH($B107,'06-يونيو'!$B$8:$B$66,0)),0)</f>
        <v/>
      </c>
      <c r="J107" s="78">
        <f>IFERROR(INDEX('07-يوليو'!$BD$8:$BD$66,MATCH($B107,'07-يوليو'!$B$8:$B$66,0)),0)</f>
        <v/>
      </c>
      <c r="K107" s="78">
        <f>IFERROR(INDEX('08-أغسطس'!$BD$8:$BD$66,MATCH($B107,'08-أغسطس'!$B$8:$B$66,0)),0)</f>
        <v/>
      </c>
      <c r="L107" s="78">
        <f>IFERROR(INDEX('09-سبتمبر'!$BD$8:$BD$66,MATCH($B107,'09-سبتمبر'!$B$8:$B$66,0)),0)</f>
        <v/>
      </c>
      <c r="M107" s="78">
        <f>IFERROR(INDEX('10-أكتوبر'!$BD$8:$BD$66,MATCH($B107,'10-أكتوبر'!$B$8:$B$66,0)),0)</f>
        <v/>
      </c>
      <c r="N107" s="78">
        <f>IFERROR(INDEX('11-نوفمبر'!$BD$8:$BD$66,MATCH($B107,'11-نوفمبر'!$B$8:$B$66,0)),0)</f>
        <v/>
      </c>
      <c r="O107" s="78">
        <f>IFERROR(INDEX('12-ديسمبر'!$BD$8:$BD$66,MATCH($B107,'12-ديسمبر'!$B$8:$B$66,0)),0)</f>
        <v/>
      </c>
      <c r="P107" s="77">
        <f>SUM(D107:O107)</f>
        <v/>
      </c>
    </row>
    <row r="108" ht="19" customHeight="1">
      <c r="A108" s="65" t="n">
        <v>39</v>
      </c>
      <c r="B108" s="66" t="n">
        <v>39</v>
      </c>
      <c r="C108" s="67">
        <f>IFERROR(VLOOKUP($B108,'بيانات الموظفين'!$B$7:$K$65,2,FALSE),"—")</f>
        <v/>
      </c>
      <c r="D108" s="76">
        <f>IFERROR(INDEX('01-يناير'!$BD$8:$BD$66,MATCH($B108,'01-يناير'!$B$8:$B$66,0)),0)</f>
        <v/>
      </c>
      <c r="E108" s="76">
        <f>IFERROR(INDEX('02-فبراير'!$BD$8:$BD$66,MATCH($B108,'02-فبراير'!$B$8:$B$66,0)),0)</f>
        <v/>
      </c>
      <c r="F108" s="76">
        <f>IFERROR(INDEX('03-مارس'!$BD$8:$BD$66,MATCH($B108,'03-مارس'!$B$8:$B$66,0)),0)</f>
        <v/>
      </c>
      <c r="G108" s="76">
        <f>IFERROR(INDEX('04-أبريل'!$BD$8:$BD$66,MATCH($B108,'04-أبريل'!$B$8:$B$66,0)),0)</f>
        <v/>
      </c>
      <c r="H108" s="76">
        <f>IFERROR(INDEX('05-مايو'!$BD$8:$BD$66,MATCH($B108,'05-مايو'!$B$8:$B$66,0)),0)</f>
        <v/>
      </c>
      <c r="I108" s="76">
        <f>IFERROR(INDEX('06-يونيو'!$BD$8:$BD$66,MATCH($B108,'06-يونيو'!$B$8:$B$66,0)),0)</f>
        <v/>
      </c>
      <c r="J108" s="76">
        <f>IFERROR(INDEX('07-يوليو'!$BD$8:$BD$66,MATCH($B108,'07-يوليو'!$B$8:$B$66,0)),0)</f>
        <v/>
      </c>
      <c r="K108" s="76">
        <f>IFERROR(INDEX('08-أغسطس'!$BD$8:$BD$66,MATCH($B108,'08-أغسطس'!$B$8:$B$66,0)),0)</f>
        <v/>
      </c>
      <c r="L108" s="76">
        <f>IFERROR(INDEX('09-سبتمبر'!$BD$8:$BD$66,MATCH($B108,'09-سبتمبر'!$B$8:$B$66,0)),0)</f>
        <v/>
      </c>
      <c r="M108" s="76">
        <f>IFERROR(INDEX('10-أكتوبر'!$BD$8:$BD$66,MATCH($B108,'10-أكتوبر'!$B$8:$B$66,0)),0)</f>
        <v/>
      </c>
      <c r="N108" s="76">
        <f>IFERROR(INDEX('11-نوفمبر'!$BD$8:$BD$66,MATCH($B108,'11-نوفمبر'!$B$8:$B$66,0)),0)</f>
        <v/>
      </c>
      <c r="O108" s="76">
        <f>IFERROR(INDEX('12-ديسمبر'!$BD$8:$BD$66,MATCH($B108,'12-ديسمبر'!$B$8:$B$66,0)),0)</f>
        <v/>
      </c>
      <c r="P108" s="77">
        <f>SUM(D108:O108)</f>
        <v/>
      </c>
    </row>
    <row r="109" ht="19" customHeight="1">
      <c r="A109" s="70" t="n">
        <v>40</v>
      </c>
      <c r="B109" s="71" t="n">
        <v>40</v>
      </c>
      <c r="C109" s="72">
        <f>IFERROR(VLOOKUP($B109,'بيانات الموظفين'!$B$7:$K$65,2,FALSE),"—")</f>
        <v/>
      </c>
      <c r="D109" s="78">
        <f>IFERROR(INDEX('01-يناير'!$BD$8:$BD$66,MATCH($B109,'01-يناير'!$B$8:$B$66,0)),0)</f>
        <v/>
      </c>
      <c r="E109" s="78">
        <f>IFERROR(INDEX('02-فبراير'!$BD$8:$BD$66,MATCH($B109,'02-فبراير'!$B$8:$B$66,0)),0)</f>
        <v/>
      </c>
      <c r="F109" s="78">
        <f>IFERROR(INDEX('03-مارس'!$BD$8:$BD$66,MATCH($B109,'03-مارس'!$B$8:$B$66,0)),0)</f>
        <v/>
      </c>
      <c r="G109" s="78">
        <f>IFERROR(INDEX('04-أبريل'!$BD$8:$BD$66,MATCH($B109,'04-أبريل'!$B$8:$B$66,0)),0)</f>
        <v/>
      </c>
      <c r="H109" s="78">
        <f>IFERROR(INDEX('05-مايو'!$BD$8:$BD$66,MATCH($B109,'05-مايو'!$B$8:$B$66,0)),0)</f>
        <v/>
      </c>
      <c r="I109" s="78">
        <f>IFERROR(INDEX('06-يونيو'!$BD$8:$BD$66,MATCH($B109,'06-يونيو'!$B$8:$B$66,0)),0)</f>
        <v/>
      </c>
      <c r="J109" s="78">
        <f>IFERROR(INDEX('07-يوليو'!$BD$8:$BD$66,MATCH($B109,'07-يوليو'!$B$8:$B$66,0)),0)</f>
        <v/>
      </c>
      <c r="K109" s="78">
        <f>IFERROR(INDEX('08-أغسطس'!$BD$8:$BD$66,MATCH($B109,'08-أغسطس'!$B$8:$B$66,0)),0)</f>
        <v/>
      </c>
      <c r="L109" s="78">
        <f>IFERROR(INDEX('09-سبتمبر'!$BD$8:$BD$66,MATCH($B109,'09-سبتمبر'!$B$8:$B$66,0)),0)</f>
        <v/>
      </c>
      <c r="M109" s="78">
        <f>IFERROR(INDEX('10-أكتوبر'!$BD$8:$BD$66,MATCH($B109,'10-أكتوبر'!$B$8:$B$66,0)),0)</f>
        <v/>
      </c>
      <c r="N109" s="78">
        <f>IFERROR(INDEX('11-نوفمبر'!$BD$8:$BD$66,MATCH($B109,'11-نوفمبر'!$B$8:$B$66,0)),0)</f>
        <v/>
      </c>
      <c r="O109" s="78">
        <f>IFERROR(INDEX('12-ديسمبر'!$BD$8:$BD$66,MATCH($B109,'12-ديسمبر'!$B$8:$B$66,0)),0)</f>
        <v/>
      </c>
      <c r="P109" s="77">
        <f>SUM(D109:O109)</f>
        <v/>
      </c>
    </row>
    <row r="110" ht="19" customHeight="1">
      <c r="A110" s="65" t="n">
        <v>41</v>
      </c>
      <c r="B110" s="66" t="n">
        <v>41</v>
      </c>
      <c r="C110" s="67">
        <f>IFERROR(VLOOKUP($B110,'بيانات الموظفين'!$B$7:$K$65,2,FALSE),"—")</f>
        <v/>
      </c>
      <c r="D110" s="76">
        <f>IFERROR(INDEX('01-يناير'!$BD$8:$BD$66,MATCH($B110,'01-يناير'!$B$8:$B$66,0)),0)</f>
        <v/>
      </c>
      <c r="E110" s="76">
        <f>IFERROR(INDEX('02-فبراير'!$BD$8:$BD$66,MATCH($B110,'02-فبراير'!$B$8:$B$66,0)),0)</f>
        <v/>
      </c>
      <c r="F110" s="76">
        <f>IFERROR(INDEX('03-مارس'!$BD$8:$BD$66,MATCH($B110,'03-مارس'!$B$8:$B$66,0)),0)</f>
        <v/>
      </c>
      <c r="G110" s="76">
        <f>IFERROR(INDEX('04-أبريل'!$BD$8:$BD$66,MATCH($B110,'04-أبريل'!$B$8:$B$66,0)),0)</f>
        <v/>
      </c>
      <c r="H110" s="76">
        <f>IFERROR(INDEX('05-مايو'!$BD$8:$BD$66,MATCH($B110,'05-مايو'!$B$8:$B$66,0)),0)</f>
        <v/>
      </c>
      <c r="I110" s="76">
        <f>IFERROR(INDEX('06-يونيو'!$BD$8:$BD$66,MATCH($B110,'06-يونيو'!$B$8:$B$66,0)),0)</f>
        <v/>
      </c>
      <c r="J110" s="76">
        <f>IFERROR(INDEX('07-يوليو'!$BD$8:$BD$66,MATCH($B110,'07-يوليو'!$B$8:$B$66,0)),0)</f>
        <v/>
      </c>
      <c r="K110" s="76">
        <f>IFERROR(INDEX('08-أغسطس'!$BD$8:$BD$66,MATCH($B110,'08-أغسطس'!$B$8:$B$66,0)),0)</f>
        <v/>
      </c>
      <c r="L110" s="76">
        <f>IFERROR(INDEX('09-سبتمبر'!$BD$8:$BD$66,MATCH($B110,'09-سبتمبر'!$B$8:$B$66,0)),0)</f>
        <v/>
      </c>
      <c r="M110" s="76">
        <f>IFERROR(INDEX('10-أكتوبر'!$BD$8:$BD$66,MATCH($B110,'10-أكتوبر'!$B$8:$B$66,0)),0)</f>
        <v/>
      </c>
      <c r="N110" s="76">
        <f>IFERROR(INDEX('11-نوفمبر'!$BD$8:$BD$66,MATCH($B110,'11-نوفمبر'!$B$8:$B$66,0)),0)</f>
        <v/>
      </c>
      <c r="O110" s="76">
        <f>IFERROR(INDEX('12-ديسمبر'!$BD$8:$BD$66,MATCH($B110,'12-ديسمبر'!$B$8:$B$66,0)),0)</f>
        <v/>
      </c>
      <c r="P110" s="77">
        <f>SUM(D110:O110)</f>
        <v/>
      </c>
    </row>
    <row r="111" ht="19" customHeight="1">
      <c r="A111" s="70" t="n">
        <v>42</v>
      </c>
      <c r="B111" s="71" t="n">
        <v>42</v>
      </c>
      <c r="C111" s="72">
        <f>IFERROR(VLOOKUP($B111,'بيانات الموظفين'!$B$7:$K$65,2,FALSE),"—")</f>
        <v/>
      </c>
      <c r="D111" s="78">
        <f>IFERROR(INDEX('01-يناير'!$BD$8:$BD$66,MATCH($B111,'01-يناير'!$B$8:$B$66,0)),0)</f>
        <v/>
      </c>
      <c r="E111" s="78">
        <f>IFERROR(INDEX('02-فبراير'!$BD$8:$BD$66,MATCH($B111,'02-فبراير'!$B$8:$B$66,0)),0)</f>
        <v/>
      </c>
      <c r="F111" s="78">
        <f>IFERROR(INDEX('03-مارس'!$BD$8:$BD$66,MATCH($B111,'03-مارس'!$B$8:$B$66,0)),0)</f>
        <v/>
      </c>
      <c r="G111" s="78">
        <f>IFERROR(INDEX('04-أبريل'!$BD$8:$BD$66,MATCH($B111,'04-أبريل'!$B$8:$B$66,0)),0)</f>
        <v/>
      </c>
      <c r="H111" s="78">
        <f>IFERROR(INDEX('05-مايو'!$BD$8:$BD$66,MATCH($B111,'05-مايو'!$B$8:$B$66,0)),0)</f>
        <v/>
      </c>
      <c r="I111" s="78">
        <f>IFERROR(INDEX('06-يونيو'!$BD$8:$BD$66,MATCH($B111,'06-يونيو'!$B$8:$B$66,0)),0)</f>
        <v/>
      </c>
      <c r="J111" s="78">
        <f>IFERROR(INDEX('07-يوليو'!$BD$8:$BD$66,MATCH($B111,'07-يوليو'!$B$8:$B$66,0)),0)</f>
        <v/>
      </c>
      <c r="K111" s="78">
        <f>IFERROR(INDEX('08-أغسطس'!$BD$8:$BD$66,MATCH($B111,'08-أغسطس'!$B$8:$B$66,0)),0)</f>
        <v/>
      </c>
      <c r="L111" s="78">
        <f>IFERROR(INDEX('09-سبتمبر'!$BD$8:$BD$66,MATCH($B111,'09-سبتمبر'!$B$8:$B$66,0)),0)</f>
        <v/>
      </c>
      <c r="M111" s="78">
        <f>IFERROR(INDEX('10-أكتوبر'!$BD$8:$BD$66,MATCH($B111,'10-أكتوبر'!$B$8:$B$66,0)),0)</f>
        <v/>
      </c>
      <c r="N111" s="78">
        <f>IFERROR(INDEX('11-نوفمبر'!$BD$8:$BD$66,MATCH($B111,'11-نوفمبر'!$B$8:$B$66,0)),0)</f>
        <v/>
      </c>
      <c r="O111" s="78">
        <f>IFERROR(INDEX('12-ديسمبر'!$BD$8:$BD$66,MATCH($B111,'12-ديسمبر'!$B$8:$B$66,0)),0)</f>
        <v/>
      </c>
      <c r="P111" s="77">
        <f>SUM(D111:O111)</f>
        <v/>
      </c>
    </row>
    <row r="112" ht="19" customHeight="1">
      <c r="A112" s="65" t="n">
        <v>43</v>
      </c>
      <c r="B112" s="66" t="n">
        <v>43</v>
      </c>
      <c r="C112" s="67">
        <f>IFERROR(VLOOKUP($B112,'بيانات الموظفين'!$B$7:$K$65,2,FALSE),"—")</f>
        <v/>
      </c>
      <c r="D112" s="76">
        <f>IFERROR(INDEX('01-يناير'!$BD$8:$BD$66,MATCH($B112,'01-يناير'!$B$8:$B$66,0)),0)</f>
        <v/>
      </c>
      <c r="E112" s="76">
        <f>IFERROR(INDEX('02-فبراير'!$BD$8:$BD$66,MATCH($B112,'02-فبراير'!$B$8:$B$66,0)),0)</f>
        <v/>
      </c>
      <c r="F112" s="76">
        <f>IFERROR(INDEX('03-مارس'!$BD$8:$BD$66,MATCH($B112,'03-مارس'!$B$8:$B$66,0)),0)</f>
        <v/>
      </c>
      <c r="G112" s="76">
        <f>IFERROR(INDEX('04-أبريل'!$BD$8:$BD$66,MATCH($B112,'04-أبريل'!$B$8:$B$66,0)),0)</f>
        <v/>
      </c>
      <c r="H112" s="76">
        <f>IFERROR(INDEX('05-مايو'!$BD$8:$BD$66,MATCH($B112,'05-مايو'!$B$8:$B$66,0)),0)</f>
        <v/>
      </c>
      <c r="I112" s="76">
        <f>IFERROR(INDEX('06-يونيو'!$BD$8:$BD$66,MATCH($B112,'06-يونيو'!$B$8:$B$66,0)),0)</f>
        <v/>
      </c>
      <c r="J112" s="76">
        <f>IFERROR(INDEX('07-يوليو'!$BD$8:$BD$66,MATCH($B112,'07-يوليو'!$B$8:$B$66,0)),0)</f>
        <v/>
      </c>
      <c r="K112" s="76">
        <f>IFERROR(INDEX('08-أغسطس'!$BD$8:$BD$66,MATCH($B112,'08-أغسطس'!$B$8:$B$66,0)),0)</f>
        <v/>
      </c>
      <c r="L112" s="76">
        <f>IFERROR(INDEX('09-سبتمبر'!$BD$8:$BD$66,MATCH($B112,'09-سبتمبر'!$B$8:$B$66,0)),0)</f>
        <v/>
      </c>
      <c r="M112" s="76">
        <f>IFERROR(INDEX('10-أكتوبر'!$BD$8:$BD$66,MATCH($B112,'10-أكتوبر'!$B$8:$B$66,0)),0)</f>
        <v/>
      </c>
      <c r="N112" s="76">
        <f>IFERROR(INDEX('11-نوفمبر'!$BD$8:$BD$66,MATCH($B112,'11-نوفمبر'!$B$8:$B$66,0)),0)</f>
        <v/>
      </c>
      <c r="O112" s="76">
        <f>IFERROR(INDEX('12-ديسمبر'!$BD$8:$BD$66,MATCH($B112,'12-ديسمبر'!$B$8:$B$66,0)),0)</f>
        <v/>
      </c>
      <c r="P112" s="77">
        <f>SUM(D112:O112)</f>
        <v/>
      </c>
    </row>
    <row r="113" ht="19" customHeight="1">
      <c r="A113" s="70" t="n">
        <v>44</v>
      </c>
      <c r="B113" s="71" t="n">
        <v>44</v>
      </c>
      <c r="C113" s="72">
        <f>IFERROR(VLOOKUP($B113,'بيانات الموظفين'!$B$7:$K$65,2,FALSE),"—")</f>
        <v/>
      </c>
      <c r="D113" s="78">
        <f>IFERROR(INDEX('01-يناير'!$BD$8:$BD$66,MATCH($B113,'01-يناير'!$B$8:$B$66,0)),0)</f>
        <v/>
      </c>
      <c r="E113" s="78">
        <f>IFERROR(INDEX('02-فبراير'!$BD$8:$BD$66,MATCH($B113,'02-فبراير'!$B$8:$B$66,0)),0)</f>
        <v/>
      </c>
      <c r="F113" s="78">
        <f>IFERROR(INDEX('03-مارس'!$BD$8:$BD$66,MATCH($B113,'03-مارس'!$B$8:$B$66,0)),0)</f>
        <v/>
      </c>
      <c r="G113" s="78">
        <f>IFERROR(INDEX('04-أبريل'!$BD$8:$BD$66,MATCH($B113,'04-أبريل'!$B$8:$B$66,0)),0)</f>
        <v/>
      </c>
      <c r="H113" s="78">
        <f>IFERROR(INDEX('05-مايو'!$BD$8:$BD$66,MATCH($B113,'05-مايو'!$B$8:$B$66,0)),0)</f>
        <v/>
      </c>
      <c r="I113" s="78">
        <f>IFERROR(INDEX('06-يونيو'!$BD$8:$BD$66,MATCH($B113,'06-يونيو'!$B$8:$B$66,0)),0)</f>
        <v/>
      </c>
      <c r="J113" s="78">
        <f>IFERROR(INDEX('07-يوليو'!$BD$8:$BD$66,MATCH($B113,'07-يوليو'!$B$8:$B$66,0)),0)</f>
        <v/>
      </c>
      <c r="K113" s="78">
        <f>IFERROR(INDEX('08-أغسطس'!$BD$8:$BD$66,MATCH($B113,'08-أغسطس'!$B$8:$B$66,0)),0)</f>
        <v/>
      </c>
      <c r="L113" s="78">
        <f>IFERROR(INDEX('09-سبتمبر'!$BD$8:$BD$66,MATCH($B113,'09-سبتمبر'!$B$8:$B$66,0)),0)</f>
        <v/>
      </c>
      <c r="M113" s="78">
        <f>IFERROR(INDEX('10-أكتوبر'!$BD$8:$BD$66,MATCH($B113,'10-أكتوبر'!$B$8:$B$66,0)),0)</f>
        <v/>
      </c>
      <c r="N113" s="78">
        <f>IFERROR(INDEX('11-نوفمبر'!$BD$8:$BD$66,MATCH($B113,'11-نوفمبر'!$B$8:$B$66,0)),0)</f>
        <v/>
      </c>
      <c r="O113" s="78">
        <f>IFERROR(INDEX('12-ديسمبر'!$BD$8:$BD$66,MATCH($B113,'12-ديسمبر'!$B$8:$B$66,0)),0)</f>
        <v/>
      </c>
      <c r="P113" s="77">
        <f>SUM(D113:O113)</f>
        <v/>
      </c>
    </row>
    <row r="114" ht="19" customHeight="1">
      <c r="A114" s="65" t="n">
        <v>45</v>
      </c>
      <c r="B114" s="66" t="n">
        <v>45</v>
      </c>
      <c r="C114" s="67">
        <f>IFERROR(VLOOKUP($B114,'بيانات الموظفين'!$B$7:$K$65,2,FALSE),"—")</f>
        <v/>
      </c>
      <c r="D114" s="76">
        <f>IFERROR(INDEX('01-يناير'!$BD$8:$BD$66,MATCH($B114,'01-يناير'!$B$8:$B$66,0)),0)</f>
        <v/>
      </c>
      <c r="E114" s="76">
        <f>IFERROR(INDEX('02-فبراير'!$BD$8:$BD$66,MATCH($B114,'02-فبراير'!$B$8:$B$66,0)),0)</f>
        <v/>
      </c>
      <c r="F114" s="76">
        <f>IFERROR(INDEX('03-مارس'!$BD$8:$BD$66,MATCH($B114,'03-مارس'!$B$8:$B$66,0)),0)</f>
        <v/>
      </c>
      <c r="G114" s="76">
        <f>IFERROR(INDEX('04-أبريل'!$BD$8:$BD$66,MATCH($B114,'04-أبريل'!$B$8:$B$66,0)),0)</f>
        <v/>
      </c>
      <c r="H114" s="76">
        <f>IFERROR(INDEX('05-مايو'!$BD$8:$BD$66,MATCH($B114,'05-مايو'!$B$8:$B$66,0)),0)</f>
        <v/>
      </c>
      <c r="I114" s="76">
        <f>IFERROR(INDEX('06-يونيو'!$BD$8:$BD$66,MATCH($B114,'06-يونيو'!$B$8:$B$66,0)),0)</f>
        <v/>
      </c>
      <c r="J114" s="76">
        <f>IFERROR(INDEX('07-يوليو'!$BD$8:$BD$66,MATCH($B114,'07-يوليو'!$B$8:$B$66,0)),0)</f>
        <v/>
      </c>
      <c r="K114" s="76">
        <f>IFERROR(INDEX('08-أغسطس'!$BD$8:$BD$66,MATCH($B114,'08-أغسطس'!$B$8:$B$66,0)),0)</f>
        <v/>
      </c>
      <c r="L114" s="76">
        <f>IFERROR(INDEX('09-سبتمبر'!$BD$8:$BD$66,MATCH($B114,'09-سبتمبر'!$B$8:$B$66,0)),0)</f>
        <v/>
      </c>
      <c r="M114" s="76">
        <f>IFERROR(INDEX('10-أكتوبر'!$BD$8:$BD$66,MATCH($B114,'10-أكتوبر'!$B$8:$B$66,0)),0)</f>
        <v/>
      </c>
      <c r="N114" s="76">
        <f>IFERROR(INDEX('11-نوفمبر'!$BD$8:$BD$66,MATCH($B114,'11-نوفمبر'!$B$8:$B$66,0)),0)</f>
        <v/>
      </c>
      <c r="O114" s="76">
        <f>IFERROR(INDEX('12-ديسمبر'!$BD$8:$BD$66,MATCH($B114,'12-ديسمبر'!$B$8:$B$66,0)),0)</f>
        <v/>
      </c>
      <c r="P114" s="77">
        <f>SUM(D114:O114)</f>
        <v/>
      </c>
    </row>
    <row r="115" ht="19" customHeight="1">
      <c r="A115" s="70" t="n">
        <v>46</v>
      </c>
      <c r="B115" s="71" t="n">
        <v>46</v>
      </c>
      <c r="C115" s="72">
        <f>IFERROR(VLOOKUP($B115,'بيانات الموظفين'!$B$7:$K$65,2,FALSE),"—")</f>
        <v/>
      </c>
      <c r="D115" s="78">
        <f>IFERROR(INDEX('01-يناير'!$BD$8:$BD$66,MATCH($B115,'01-يناير'!$B$8:$B$66,0)),0)</f>
        <v/>
      </c>
      <c r="E115" s="78">
        <f>IFERROR(INDEX('02-فبراير'!$BD$8:$BD$66,MATCH($B115,'02-فبراير'!$B$8:$B$66,0)),0)</f>
        <v/>
      </c>
      <c r="F115" s="78">
        <f>IFERROR(INDEX('03-مارس'!$BD$8:$BD$66,MATCH($B115,'03-مارس'!$B$8:$B$66,0)),0)</f>
        <v/>
      </c>
      <c r="G115" s="78">
        <f>IFERROR(INDEX('04-أبريل'!$BD$8:$BD$66,MATCH($B115,'04-أبريل'!$B$8:$B$66,0)),0)</f>
        <v/>
      </c>
      <c r="H115" s="78">
        <f>IFERROR(INDEX('05-مايو'!$BD$8:$BD$66,MATCH($B115,'05-مايو'!$B$8:$B$66,0)),0)</f>
        <v/>
      </c>
      <c r="I115" s="78">
        <f>IFERROR(INDEX('06-يونيو'!$BD$8:$BD$66,MATCH($B115,'06-يونيو'!$B$8:$B$66,0)),0)</f>
        <v/>
      </c>
      <c r="J115" s="78">
        <f>IFERROR(INDEX('07-يوليو'!$BD$8:$BD$66,MATCH($B115,'07-يوليو'!$B$8:$B$66,0)),0)</f>
        <v/>
      </c>
      <c r="K115" s="78">
        <f>IFERROR(INDEX('08-أغسطس'!$BD$8:$BD$66,MATCH($B115,'08-أغسطس'!$B$8:$B$66,0)),0)</f>
        <v/>
      </c>
      <c r="L115" s="78">
        <f>IFERROR(INDEX('09-سبتمبر'!$BD$8:$BD$66,MATCH($B115,'09-سبتمبر'!$B$8:$B$66,0)),0)</f>
        <v/>
      </c>
      <c r="M115" s="78">
        <f>IFERROR(INDEX('10-أكتوبر'!$BD$8:$BD$66,MATCH($B115,'10-أكتوبر'!$B$8:$B$66,0)),0)</f>
        <v/>
      </c>
      <c r="N115" s="78">
        <f>IFERROR(INDEX('11-نوفمبر'!$BD$8:$BD$66,MATCH($B115,'11-نوفمبر'!$B$8:$B$66,0)),0)</f>
        <v/>
      </c>
      <c r="O115" s="78">
        <f>IFERROR(INDEX('12-ديسمبر'!$BD$8:$BD$66,MATCH($B115,'12-ديسمبر'!$B$8:$B$66,0)),0)</f>
        <v/>
      </c>
      <c r="P115" s="77">
        <f>SUM(D115:O115)</f>
        <v/>
      </c>
    </row>
    <row r="116" ht="19" customHeight="1">
      <c r="A116" s="65" t="n">
        <v>47</v>
      </c>
      <c r="B116" s="66" t="n">
        <v>47</v>
      </c>
      <c r="C116" s="67">
        <f>IFERROR(VLOOKUP($B116,'بيانات الموظفين'!$B$7:$K$65,2,FALSE),"—")</f>
        <v/>
      </c>
      <c r="D116" s="76">
        <f>IFERROR(INDEX('01-يناير'!$BD$8:$BD$66,MATCH($B116,'01-يناير'!$B$8:$B$66,0)),0)</f>
        <v/>
      </c>
      <c r="E116" s="76">
        <f>IFERROR(INDEX('02-فبراير'!$BD$8:$BD$66,MATCH($B116,'02-فبراير'!$B$8:$B$66,0)),0)</f>
        <v/>
      </c>
      <c r="F116" s="76">
        <f>IFERROR(INDEX('03-مارس'!$BD$8:$BD$66,MATCH($B116,'03-مارس'!$B$8:$B$66,0)),0)</f>
        <v/>
      </c>
      <c r="G116" s="76">
        <f>IFERROR(INDEX('04-أبريل'!$BD$8:$BD$66,MATCH($B116,'04-أبريل'!$B$8:$B$66,0)),0)</f>
        <v/>
      </c>
      <c r="H116" s="76">
        <f>IFERROR(INDEX('05-مايو'!$BD$8:$BD$66,MATCH($B116,'05-مايو'!$B$8:$B$66,0)),0)</f>
        <v/>
      </c>
      <c r="I116" s="76">
        <f>IFERROR(INDEX('06-يونيو'!$BD$8:$BD$66,MATCH($B116,'06-يونيو'!$B$8:$B$66,0)),0)</f>
        <v/>
      </c>
      <c r="J116" s="76">
        <f>IFERROR(INDEX('07-يوليو'!$BD$8:$BD$66,MATCH($B116,'07-يوليو'!$B$8:$B$66,0)),0)</f>
        <v/>
      </c>
      <c r="K116" s="76">
        <f>IFERROR(INDEX('08-أغسطس'!$BD$8:$BD$66,MATCH($B116,'08-أغسطس'!$B$8:$B$66,0)),0)</f>
        <v/>
      </c>
      <c r="L116" s="76">
        <f>IFERROR(INDEX('09-سبتمبر'!$BD$8:$BD$66,MATCH($B116,'09-سبتمبر'!$B$8:$B$66,0)),0)</f>
        <v/>
      </c>
      <c r="M116" s="76">
        <f>IFERROR(INDEX('10-أكتوبر'!$BD$8:$BD$66,MATCH($B116,'10-أكتوبر'!$B$8:$B$66,0)),0)</f>
        <v/>
      </c>
      <c r="N116" s="76">
        <f>IFERROR(INDEX('11-نوفمبر'!$BD$8:$BD$66,MATCH($B116,'11-نوفمبر'!$B$8:$B$66,0)),0)</f>
        <v/>
      </c>
      <c r="O116" s="76">
        <f>IFERROR(INDEX('12-ديسمبر'!$BD$8:$BD$66,MATCH($B116,'12-ديسمبر'!$B$8:$B$66,0)),0)</f>
        <v/>
      </c>
      <c r="P116" s="77">
        <f>SUM(D116:O116)</f>
        <v/>
      </c>
    </row>
    <row r="117" ht="19" customHeight="1">
      <c r="A117" s="70" t="n">
        <v>48</v>
      </c>
      <c r="B117" s="71" t="n">
        <v>48</v>
      </c>
      <c r="C117" s="72">
        <f>IFERROR(VLOOKUP($B117,'بيانات الموظفين'!$B$7:$K$65,2,FALSE),"—")</f>
        <v/>
      </c>
      <c r="D117" s="78">
        <f>IFERROR(INDEX('01-يناير'!$BD$8:$BD$66,MATCH($B117,'01-يناير'!$B$8:$B$66,0)),0)</f>
        <v/>
      </c>
      <c r="E117" s="78">
        <f>IFERROR(INDEX('02-فبراير'!$BD$8:$BD$66,MATCH($B117,'02-فبراير'!$B$8:$B$66,0)),0)</f>
        <v/>
      </c>
      <c r="F117" s="78">
        <f>IFERROR(INDEX('03-مارس'!$BD$8:$BD$66,MATCH($B117,'03-مارس'!$B$8:$B$66,0)),0)</f>
        <v/>
      </c>
      <c r="G117" s="78">
        <f>IFERROR(INDEX('04-أبريل'!$BD$8:$BD$66,MATCH($B117,'04-أبريل'!$B$8:$B$66,0)),0)</f>
        <v/>
      </c>
      <c r="H117" s="78">
        <f>IFERROR(INDEX('05-مايو'!$BD$8:$BD$66,MATCH($B117,'05-مايو'!$B$8:$B$66,0)),0)</f>
        <v/>
      </c>
      <c r="I117" s="78">
        <f>IFERROR(INDEX('06-يونيو'!$BD$8:$BD$66,MATCH($B117,'06-يونيو'!$B$8:$B$66,0)),0)</f>
        <v/>
      </c>
      <c r="J117" s="78">
        <f>IFERROR(INDEX('07-يوليو'!$BD$8:$BD$66,MATCH($B117,'07-يوليو'!$B$8:$B$66,0)),0)</f>
        <v/>
      </c>
      <c r="K117" s="78">
        <f>IFERROR(INDEX('08-أغسطس'!$BD$8:$BD$66,MATCH($B117,'08-أغسطس'!$B$8:$B$66,0)),0)</f>
        <v/>
      </c>
      <c r="L117" s="78">
        <f>IFERROR(INDEX('09-سبتمبر'!$BD$8:$BD$66,MATCH($B117,'09-سبتمبر'!$B$8:$B$66,0)),0)</f>
        <v/>
      </c>
      <c r="M117" s="78">
        <f>IFERROR(INDEX('10-أكتوبر'!$BD$8:$BD$66,MATCH($B117,'10-أكتوبر'!$B$8:$B$66,0)),0)</f>
        <v/>
      </c>
      <c r="N117" s="78">
        <f>IFERROR(INDEX('11-نوفمبر'!$BD$8:$BD$66,MATCH($B117,'11-نوفمبر'!$B$8:$B$66,0)),0)</f>
        <v/>
      </c>
      <c r="O117" s="78">
        <f>IFERROR(INDEX('12-ديسمبر'!$BD$8:$BD$66,MATCH($B117,'12-ديسمبر'!$B$8:$B$66,0)),0)</f>
        <v/>
      </c>
      <c r="P117" s="77">
        <f>SUM(D117:O117)</f>
        <v/>
      </c>
    </row>
    <row r="118" ht="19" customHeight="1">
      <c r="A118" s="65" t="n">
        <v>49</v>
      </c>
      <c r="B118" s="66" t="n">
        <v>49</v>
      </c>
      <c r="C118" s="67">
        <f>IFERROR(VLOOKUP($B118,'بيانات الموظفين'!$B$7:$K$65,2,FALSE),"—")</f>
        <v/>
      </c>
      <c r="D118" s="76">
        <f>IFERROR(INDEX('01-يناير'!$BD$8:$BD$66,MATCH($B118,'01-يناير'!$B$8:$B$66,0)),0)</f>
        <v/>
      </c>
      <c r="E118" s="76">
        <f>IFERROR(INDEX('02-فبراير'!$BD$8:$BD$66,MATCH($B118,'02-فبراير'!$B$8:$B$66,0)),0)</f>
        <v/>
      </c>
      <c r="F118" s="76">
        <f>IFERROR(INDEX('03-مارس'!$BD$8:$BD$66,MATCH($B118,'03-مارس'!$B$8:$B$66,0)),0)</f>
        <v/>
      </c>
      <c r="G118" s="76">
        <f>IFERROR(INDEX('04-أبريل'!$BD$8:$BD$66,MATCH($B118,'04-أبريل'!$B$8:$B$66,0)),0)</f>
        <v/>
      </c>
      <c r="H118" s="76">
        <f>IFERROR(INDEX('05-مايو'!$BD$8:$BD$66,MATCH($B118,'05-مايو'!$B$8:$B$66,0)),0)</f>
        <v/>
      </c>
      <c r="I118" s="76">
        <f>IFERROR(INDEX('06-يونيو'!$BD$8:$BD$66,MATCH($B118,'06-يونيو'!$B$8:$B$66,0)),0)</f>
        <v/>
      </c>
      <c r="J118" s="76">
        <f>IFERROR(INDEX('07-يوليو'!$BD$8:$BD$66,MATCH($B118,'07-يوليو'!$B$8:$B$66,0)),0)</f>
        <v/>
      </c>
      <c r="K118" s="76">
        <f>IFERROR(INDEX('08-أغسطس'!$BD$8:$BD$66,MATCH($B118,'08-أغسطس'!$B$8:$B$66,0)),0)</f>
        <v/>
      </c>
      <c r="L118" s="76">
        <f>IFERROR(INDEX('09-سبتمبر'!$BD$8:$BD$66,MATCH($B118,'09-سبتمبر'!$B$8:$B$66,0)),0)</f>
        <v/>
      </c>
      <c r="M118" s="76">
        <f>IFERROR(INDEX('10-أكتوبر'!$BD$8:$BD$66,MATCH($B118,'10-أكتوبر'!$B$8:$B$66,0)),0)</f>
        <v/>
      </c>
      <c r="N118" s="76">
        <f>IFERROR(INDEX('11-نوفمبر'!$BD$8:$BD$66,MATCH($B118,'11-نوفمبر'!$B$8:$B$66,0)),0)</f>
        <v/>
      </c>
      <c r="O118" s="76">
        <f>IFERROR(INDEX('12-ديسمبر'!$BD$8:$BD$66,MATCH($B118,'12-ديسمبر'!$B$8:$B$66,0)),0)</f>
        <v/>
      </c>
      <c r="P118" s="77">
        <f>SUM(D118:O118)</f>
        <v/>
      </c>
    </row>
    <row r="119" ht="19" customHeight="1">
      <c r="A119" s="70" t="n">
        <v>50</v>
      </c>
      <c r="B119" s="71" t="n">
        <v>50</v>
      </c>
      <c r="C119" s="72">
        <f>IFERROR(VLOOKUP($B119,'بيانات الموظفين'!$B$7:$K$65,2,FALSE),"—")</f>
        <v/>
      </c>
      <c r="D119" s="78">
        <f>IFERROR(INDEX('01-يناير'!$BD$8:$BD$66,MATCH($B119,'01-يناير'!$B$8:$B$66,0)),0)</f>
        <v/>
      </c>
      <c r="E119" s="78">
        <f>IFERROR(INDEX('02-فبراير'!$BD$8:$BD$66,MATCH($B119,'02-فبراير'!$B$8:$B$66,0)),0)</f>
        <v/>
      </c>
      <c r="F119" s="78">
        <f>IFERROR(INDEX('03-مارس'!$BD$8:$BD$66,MATCH($B119,'03-مارس'!$B$8:$B$66,0)),0)</f>
        <v/>
      </c>
      <c r="G119" s="78">
        <f>IFERROR(INDEX('04-أبريل'!$BD$8:$BD$66,MATCH($B119,'04-أبريل'!$B$8:$B$66,0)),0)</f>
        <v/>
      </c>
      <c r="H119" s="78">
        <f>IFERROR(INDEX('05-مايو'!$BD$8:$BD$66,MATCH($B119,'05-مايو'!$B$8:$B$66,0)),0)</f>
        <v/>
      </c>
      <c r="I119" s="78">
        <f>IFERROR(INDEX('06-يونيو'!$BD$8:$BD$66,MATCH($B119,'06-يونيو'!$B$8:$B$66,0)),0)</f>
        <v/>
      </c>
      <c r="J119" s="78">
        <f>IFERROR(INDEX('07-يوليو'!$BD$8:$BD$66,MATCH($B119,'07-يوليو'!$B$8:$B$66,0)),0)</f>
        <v/>
      </c>
      <c r="K119" s="78">
        <f>IFERROR(INDEX('08-أغسطس'!$BD$8:$BD$66,MATCH($B119,'08-أغسطس'!$B$8:$B$66,0)),0)</f>
        <v/>
      </c>
      <c r="L119" s="78">
        <f>IFERROR(INDEX('09-سبتمبر'!$BD$8:$BD$66,MATCH($B119,'09-سبتمبر'!$B$8:$B$66,0)),0)</f>
        <v/>
      </c>
      <c r="M119" s="78">
        <f>IFERROR(INDEX('10-أكتوبر'!$BD$8:$BD$66,MATCH($B119,'10-أكتوبر'!$B$8:$B$66,0)),0)</f>
        <v/>
      </c>
      <c r="N119" s="78">
        <f>IFERROR(INDEX('11-نوفمبر'!$BD$8:$BD$66,MATCH($B119,'11-نوفمبر'!$B$8:$B$66,0)),0)</f>
        <v/>
      </c>
      <c r="O119" s="78">
        <f>IFERROR(INDEX('12-ديسمبر'!$BD$8:$BD$66,MATCH($B119,'12-ديسمبر'!$B$8:$B$66,0)),0)</f>
        <v/>
      </c>
      <c r="P119" s="77">
        <f>SUM(D119:O119)</f>
        <v/>
      </c>
    </row>
    <row r="120" ht="19" customHeight="1">
      <c r="A120" s="65" t="n">
        <v>51</v>
      </c>
      <c r="B120" s="66" t="n">
        <v>51</v>
      </c>
      <c r="C120" s="67">
        <f>IFERROR(VLOOKUP($B120,'بيانات الموظفين'!$B$7:$K$65,2,FALSE),"—")</f>
        <v/>
      </c>
      <c r="D120" s="76">
        <f>IFERROR(INDEX('01-يناير'!$BD$8:$BD$66,MATCH($B120,'01-يناير'!$B$8:$B$66,0)),0)</f>
        <v/>
      </c>
      <c r="E120" s="76">
        <f>IFERROR(INDEX('02-فبراير'!$BD$8:$BD$66,MATCH($B120,'02-فبراير'!$B$8:$B$66,0)),0)</f>
        <v/>
      </c>
      <c r="F120" s="76">
        <f>IFERROR(INDEX('03-مارس'!$BD$8:$BD$66,MATCH($B120,'03-مارس'!$B$8:$B$66,0)),0)</f>
        <v/>
      </c>
      <c r="G120" s="76">
        <f>IFERROR(INDEX('04-أبريل'!$BD$8:$BD$66,MATCH($B120,'04-أبريل'!$B$8:$B$66,0)),0)</f>
        <v/>
      </c>
      <c r="H120" s="76">
        <f>IFERROR(INDEX('05-مايو'!$BD$8:$BD$66,MATCH($B120,'05-مايو'!$B$8:$B$66,0)),0)</f>
        <v/>
      </c>
      <c r="I120" s="76">
        <f>IFERROR(INDEX('06-يونيو'!$BD$8:$BD$66,MATCH($B120,'06-يونيو'!$B$8:$B$66,0)),0)</f>
        <v/>
      </c>
      <c r="J120" s="76">
        <f>IFERROR(INDEX('07-يوليو'!$BD$8:$BD$66,MATCH($B120,'07-يوليو'!$B$8:$B$66,0)),0)</f>
        <v/>
      </c>
      <c r="K120" s="76">
        <f>IFERROR(INDEX('08-أغسطس'!$BD$8:$BD$66,MATCH($B120,'08-أغسطس'!$B$8:$B$66,0)),0)</f>
        <v/>
      </c>
      <c r="L120" s="76">
        <f>IFERROR(INDEX('09-سبتمبر'!$BD$8:$BD$66,MATCH($B120,'09-سبتمبر'!$B$8:$B$66,0)),0)</f>
        <v/>
      </c>
      <c r="M120" s="76">
        <f>IFERROR(INDEX('10-أكتوبر'!$BD$8:$BD$66,MATCH($B120,'10-أكتوبر'!$B$8:$B$66,0)),0)</f>
        <v/>
      </c>
      <c r="N120" s="76">
        <f>IFERROR(INDEX('11-نوفمبر'!$BD$8:$BD$66,MATCH($B120,'11-نوفمبر'!$B$8:$B$66,0)),0)</f>
        <v/>
      </c>
      <c r="O120" s="76">
        <f>IFERROR(INDEX('12-ديسمبر'!$BD$8:$BD$66,MATCH($B120,'12-ديسمبر'!$B$8:$B$66,0)),0)</f>
        <v/>
      </c>
      <c r="P120" s="77">
        <f>SUM(D120:O120)</f>
        <v/>
      </c>
    </row>
    <row r="121" ht="19" customHeight="1">
      <c r="A121" s="70" t="n">
        <v>52</v>
      </c>
      <c r="B121" s="71" t="n">
        <v>52</v>
      </c>
      <c r="C121" s="72">
        <f>IFERROR(VLOOKUP($B121,'بيانات الموظفين'!$B$7:$K$65,2,FALSE),"—")</f>
        <v/>
      </c>
      <c r="D121" s="78">
        <f>IFERROR(INDEX('01-يناير'!$BD$8:$BD$66,MATCH($B121,'01-يناير'!$B$8:$B$66,0)),0)</f>
        <v/>
      </c>
      <c r="E121" s="78">
        <f>IFERROR(INDEX('02-فبراير'!$BD$8:$BD$66,MATCH($B121,'02-فبراير'!$B$8:$B$66,0)),0)</f>
        <v/>
      </c>
      <c r="F121" s="78">
        <f>IFERROR(INDEX('03-مارس'!$BD$8:$BD$66,MATCH($B121,'03-مارس'!$B$8:$B$66,0)),0)</f>
        <v/>
      </c>
      <c r="G121" s="78">
        <f>IFERROR(INDEX('04-أبريل'!$BD$8:$BD$66,MATCH($B121,'04-أبريل'!$B$8:$B$66,0)),0)</f>
        <v/>
      </c>
      <c r="H121" s="78">
        <f>IFERROR(INDEX('05-مايو'!$BD$8:$BD$66,MATCH($B121,'05-مايو'!$B$8:$B$66,0)),0)</f>
        <v/>
      </c>
      <c r="I121" s="78">
        <f>IFERROR(INDEX('06-يونيو'!$BD$8:$BD$66,MATCH($B121,'06-يونيو'!$B$8:$B$66,0)),0)</f>
        <v/>
      </c>
      <c r="J121" s="78">
        <f>IFERROR(INDEX('07-يوليو'!$BD$8:$BD$66,MATCH($B121,'07-يوليو'!$B$8:$B$66,0)),0)</f>
        <v/>
      </c>
      <c r="K121" s="78">
        <f>IFERROR(INDEX('08-أغسطس'!$BD$8:$BD$66,MATCH($B121,'08-أغسطس'!$B$8:$B$66,0)),0)</f>
        <v/>
      </c>
      <c r="L121" s="78">
        <f>IFERROR(INDEX('09-سبتمبر'!$BD$8:$BD$66,MATCH($B121,'09-سبتمبر'!$B$8:$B$66,0)),0)</f>
        <v/>
      </c>
      <c r="M121" s="78">
        <f>IFERROR(INDEX('10-أكتوبر'!$BD$8:$BD$66,MATCH($B121,'10-أكتوبر'!$B$8:$B$66,0)),0)</f>
        <v/>
      </c>
      <c r="N121" s="78">
        <f>IFERROR(INDEX('11-نوفمبر'!$BD$8:$BD$66,MATCH($B121,'11-نوفمبر'!$B$8:$B$66,0)),0)</f>
        <v/>
      </c>
      <c r="O121" s="78">
        <f>IFERROR(INDEX('12-ديسمبر'!$BD$8:$BD$66,MATCH($B121,'12-ديسمبر'!$B$8:$B$66,0)),0)</f>
        <v/>
      </c>
      <c r="P121" s="77">
        <f>SUM(D121:O121)</f>
        <v/>
      </c>
    </row>
    <row r="122" ht="19" customHeight="1">
      <c r="A122" s="65" t="n">
        <v>53</v>
      </c>
      <c r="B122" s="66" t="n">
        <v>53</v>
      </c>
      <c r="C122" s="67">
        <f>IFERROR(VLOOKUP($B122,'بيانات الموظفين'!$B$7:$K$65,2,FALSE),"—")</f>
        <v/>
      </c>
      <c r="D122" s="76">
        <f>IFERROR(INDEX('01-يناير'!$BD$8:$BD$66,MATCH($B122,'01-يناير'!$B$8:$B$66,0)),0)</f>
        <v/>
      </c>
      <c r="E122" s="76">
        <f>IFERROR(INDEX('02-فبراير'!$BD$8:$BD$66,MATCH($B122,'02-فبراير'!$B$8:$B$66,0)),0)</f>
        <v/>
      </c>
      <c r="F122" s="76">
        <f>IFERROR(INDEX('03-مارس'!$BD$8:$BD$66,MATCH($B122,'03-مارس'!$B$8:$B$66,0)),0)</f>
        <v/>
      </c>
      <c r="G122" s="76">
        <f>IFERROR(INDEX('04-أبريل'!$BD$8:$BD$66,MATCH($B122,'04-أبريل'!$B$8:$B$66,0)),0)</f>
        <v/>
      </c>
      <c r="H122" s="76">
        <f>IFERROR(INDEX('05-مايو'!$BD$8:$BD$66,MATCH($B122,'05-مايو'!$B$8:$B$66,0)),0)</f>
        <v/>
      </c>
      <c r="I122" s="76">
        <f>IFERROR(INDEX('06-يونيو'!$BD$8:$BD$66,MATCH($B122,'06-يونيو'!$B$8:$B$66,0)),0)</f>
        <v/>
      </c>
      <c r="J122" s="76">
        <f>IFERROR(INDEX('07-يوليو'!$BD$8:$BD$66,MATCH($B122,'07-يوليو'!$B$8:$B$66,0)),0)</f>
        <v/>
      </c>
      <c r="K122" s="76">
        <f>IFERROR(INDEX('08-أغسطس'!$BD$8:$BD$66,MATCH($B122,'08-أغسطس'!$B$8:$B$66,0)),0)</f>
        <v/>
      </c>
      <c r="L122" s="76">
        <f>IFERROR(INDEX('09-سبتمبر'!$BD$8:$BD$66,MATCH($B122,'09-سبتمبر'!$B$8:$B$66,0)),0)</f>
        <v/>
      </c>
      <c r="M122" s="76">
        <f>IFERROR(INDEX('10-أكتوبر'!$BD$8:$BD$66,MATCH($B122,'10-أكتوبر'!$B$8:$B$66,0)),0)</f>
        <v/>
      </c>
      <c r="N122" s="76">
        <f>IFERROR(INDEX('11-نوفمبر'!$BD$8:$BD$66,MATCH($B122,'11-نوفمبر'!$B$8:$B$66,0)),0)</f>
        <v/>
      </c>
      <c r="O122" s="76">
        <f>IFERROR(INDEX('12-ديسمبر'!$BD$8:$BD$66,MATCH($B122,'12-ديسمبر'!$B$8:$B$66,0)),0)</f>
        <v/>
      </c>
      <c r="P122" s="77">
        <f>SUM(D122:O122)</f>
        <v/>
      </c>
    </row>
    <row r="123" ht="19" customHeight="1">
      <c r="A123" s="70" t="n">
        <v>54</v>
      </c>
      <c r="B123" s="71" t="n">
        <v>54</v>
      </c>
      <c r="C123" s="72">
        <f>IFERROR(VLOOKUP($B123,'بيانات الموظفين'!$B$7:$K$65,2,FALSE),"—")</f>
        <v/>
      </c>
      <c r="D123" s="78">
        <f>IFERROR(INDEX('01-يناير'!$BD$8:$BD$66,MATCH($B123,'01-يناير'!$B$8:$B$66,0)),0)</f>
        <v/>
      </c>
      <c r="E123" s="78">
        <f>IFERROR(INDEX('02-فبراير'!$BD$8:$BD$66,MATCH($B123,'02-فبراير'!$B$8:$B$66,0)),0)</f>
        <v/>
      </c>
      <c r="F123" s="78">
        <f>IFERROR(INDEX('03-مارس'!$BD$8:$BD$66,MATCH($B123,'03-مارس'!$B$8:$B$66,0)),0)</f>
        <v/>
      </c>
      <c r="G123" s="78">
        <f>IFERROR(INDEX('04-أبريل'!$BD$8:$BD$66,MATCH($B123,'04-أبريل'!$B$8:$B$66,0)),0)</f>
        <v/>
      </c>
      <c r="H123" s="78">
        <f>IFERROR(INDEX('05-مايو'!$BD$8:$BD$66,MATCH($B123,'05-مايو'!$B$8:$B$66,0)),0)</f>
        <v/>
      </c>
      <c r="I123" s="78">
        <f>IFERROR(INDEX('06-يونيو'!$BD$8:$BD$66,MATCH($B123,'06-يونيو'!$B$8:$B$66,0)),0)</f>
        <v/>
      </c>
      <c r="J123" s="78">
        <f>IFERROR(INDEX('07-يوليو'!$BD$8:$BD$66,MATCH($B123,'07-يوليو'!$B$8:$B$66,0)),0)</f>
        <v/>
      </c>
      <c r="K123" s="78">
        <f>IFERROR(INDEX('08-أغسطس'!$BD$8:$BD$66,MATCH($B123,'08-أغسطس'!$B$8:$B$66,0)),0)</f>
        <v/>
      </c>
      <c r="L123" s="78">
        <f>IFERROR(INDEX('09-سبتمبر'!$BD$8:$BD$66,MATCH($B123,'09-سبتمبر'!$B$8:$B$66,0)),0)</f>
        <v/>
      </c>
      <c r="M123" s="78">
        <f>IFERROR(INDEX('10-أكتوبر'!$BD$8:$BD$66,MATCH($B123,'10-أكتوبر'!$B$8:$B$66,0)),0)</f>
        <v/>
      </c>
      <c r="N123" s="78">
        <f>IFERROR(INDEX('11-نوفمبر'!$BD$8:$BD$66,MATCH($B123,'11-نوفمبر'!$B$8:$B$66,0)),0)</f>
        <v/>
      </c>
      <c r="O123" s="78">
        <f>IFERROR(INDEX('12-ديسمبر'!$BD$8:$BD$66,MATCH($B123,'12-ديسمبر'!$B$8:$B$66,0)),0)</f>
        <v/>
      </c>
      <c r="P123" s="77">
        <f>SUM(D123:O123)</f>
        <v/>
      </c>
    </row>
    <row r="124" ht="19" customHeight="1">
      <c r="A124" s="65" t="n">
        <v>55</v>
      </c>
      <c r="B124" s="66" t="n">
        <v>55</v>
      </c>
      <c r="C124" s="67">
        <f>IFERROR(VLOOKUP($B124,'بيانات الموظفين'!$B$7:$K$65,2,FALSE),"—")</f>
        <v/>
      </c>
      <c r="D124" s="76">
        <f>IFERROR(INDEX('01-يناير'!$BD$8:$BD$66,MATCH($B124,'01-يناير'!$B$8:$B$66,0)),0)</f>
        <v/>
      </c>
      <c r="E124" s="76">
        <f>IFERROR(INDEX('02-فبراير'!$BD$8:$BD$66,MATCH($B124,'02-فبراير'!$B$8:$B$66,0)),0)</f>
        <v/>
      </c>
      <c r="F124" s="76">
        <f>IFERROR(INDEX('03-مارس'!$BD$8:$BD$66,MATCH($B124,'03-مارس'!$B$8:$B$66,0)),0)</f>
        <v/>
      </c>
      <c r="G124" s="76">
        <f>IFERROR(INDEX('04-أبريل'!$BD$8:$BD$66,MATCH($B124,'04-أبريل'!$B$8:$B$66,0)),0)</f>
        <v/>
      </c>
      <c r="H124" s="76">
        <f>IFERROR(INDEX('05-مايو'!$BD$8:$BD$66,MATCH($B124,'05-مايو'!$B$8:$B$66,0)),0)</f>
        <v/>
      </c>
      <c r="I124" s="76">
        <f>IFERROR(INDEX('06-يونيو'!$BD$8:$BD$66,MATCH($B124,'06-يونيو'!$B$8:$B$66,0)),0)</f>
        <v/>
      </c>
      <c r="J124" s="76">
        <f>IFERROR(INDEX('07-يوليو'!$BD$8:$BD$66,MATCH($B124,'07-يوليو'!$B$8:$B$66,0)),0)</f>
        <v/>
      </c>
      <c r="K124" s="76">
        <f>IFERROR(INDEX('08-أغسطس'!$BD$8:$BD$66,MATCH($B124,'08-أغسطس'!$B$8:$B$66,0)),0)</f>
        <v/>
      </c>
      <c r="L124" s="76">
        <f>IFERROR(INDEX('09-سبتمبر'!$BD$8:$BD$66,MATCH($B124,'09-سبتمبر'!$B$8:$B$66,0)),0)</f>
        <v/>
      </c>
      <c r="M124" s="76">
        <f>IFERROR(INDEX('10-أكتوبر'!$BD$8:$BD$66,MATCH($B124,'10-أكتوبر'!$B$8:$B$66,0)),0)</f>
        <v/>
      </c>
      <c r="N124" s="76">
        <f>IFERROR(INDEX('11-نوفمبر'!$BD$8:$BD$66,MATCH($B124,'11-نوفمبر'!$B$8:$B$66,0)),0)</f>
        <v/>
      </c>
      <c r="O124" s="76">
        <f>IFERROR(INDEX('12-ديسمبر'!$BD$8:$BD$66,MATCH($B124,'12-ديسمبر'!$B$8:$B$66,0)),0)</f>
        <v/>
      </c>
      <c r="P124" s="77">
        <f>SUM(D124:O124)</f>
        <v/>
      </c>
    </row>
    <row r="125" ht="19" customHeight="1">
      <c r="A125" s="70" t="n">
        <v>56</v>
      </c>
      <c r="B125" s="71" t="n">
        <v>56</v>
      </c>
      <c r="C125" s="72">
        <f>IFERROR(VLOOKUP($B125,'بيانات الموظفين'!$B$7:$K$65,2,FALSE),"—")</f>
        <v/>
      </c>
      <c r="D125" s="78">
        <f>IFERROR(INDEX('01-يناير'!$BD$8:$BD$66,MATCH($B125,'01-يناير'!$B$8:$B$66,0)),0)</f>
        <v/>
      </c>
      <c r="E125" s="78">
        <f>IFERROR(INDEX('02-فبراير'!$BD$8:$BD$66,MATCH($B125,'02-فبراير'!$B$8:$B$66,0)),0)</f>
        <v/>
      </c>
      <c r="F125" s="78">
        <f>IFERROR(INDEX('03-مارس'!$BD$8:$BD$66,MATCH($B125,'03-مارس'!$B$8:$B$66,0)),0)</f>
        <v/>
      </c>
      <c r="G125" s="78">
        <f>IFERROR(INDEX('04-أبريل'!$BD$8:$BD$66,MATCH($B125,'04-أبريل'!$B$8:$B$66,0)),0)</f>
        <v/>
      </c>
      <c r="H125" s="78">
        <f>IFERROR(INDEX('05-مايو'!$BD$8:$BD$66,MATCH($B125,'05-مايو'!$B$8:$B$66,0)),0)</f>
        <v/>
      </c>
      <c r="I125" s="78">
        <f>IFERROR(INDEX('06-يونيو'!$BD$8:$BD$66,MATCH($B125,'06-يونيو'!$B$8:$B$66,0)),0)</f>
        <v/>
      </c>
      <c r="J125" s="78">
        <f>IFERROR(INDEX('07-يوليو'!$BD$8:$BD$66,MATCH($B125,'07-يوليو'!$B$8:$B$66,0)),0)</f>
        <v/>
      </c>
      <c r="K125" s="78">
        <f>IFERROR(INDEX('08-أغسطس'!$BD$8:$BD$66,MATCH($B125,'08-أغسطس'!$B$8:$B$66,0)),0)</f>
        <v/>
      </c>
      <c r="L125" s="78">
        <f>IFERROR(INDEX('09-سبتمبر'!$BD$8:$BD$66,MATCH($B125,'09-سبتمبر'!$B$8:$B$66,0)),0)</f>
        <v/>
      </c>
      <c r="M125" s="78">
        <f>IFERROR(INDEX('10-أكتوبر'!$BD$8:$BD$66,MATCH($B125,'10-أكتوبر'!$B$8:$B$66,0)),0)</f>
        <v/>
      </c>
      <c r="N125" s="78">
        <f>IFERROR(INDEX('11-نوفمبر'!$BD$8:$BD$66,MATCH($B125,'11-نوفمبر'!$B$8:$B$66,0)),0)</f>
        <v/>
      </c>
      <c r="O125" s="78">
        <f>IFERROR(INDEX('12-ديسمبر'!$BD$8:$BD$66,MATCH($B125,'12-ديسمبر'!$B$8:$B$66,0)),0)</f>
        <v/>
      </c>
      <c r="P125" s="77">
        <f>SUM(D125:O125)</f>
        <v/>
      </c>
    </row>
    <row r="126" ht="19" customHeight="1">
      <c r="A126" s="65" t="n">
        <v>57</v>
      </c>
      <c r="B126" s="66" t="n">
        <v>57</v>
      </c>
      <c r="C126" s="67">
        <f>IFERROR(VLOOKUP($B126,'بيانات الموظفين'!$B$7:$K$65,2,FALSE),"—")</f>
        <v/>
      </c>
      <c r="D126" s="76">
        <f>IFERROR(INDEX('01-يناير'!$BD$8:$BD$66,MATCH($B126,'01-يناير'!$B$8:$B$66,0)),0)</f>
        <v/>
      </c>
      <c r="E126" s="76">
        <f>IFERROR(INDEX('02-فبراير'!$BD$8:$BD$66,MATCH($B126,'02-فبراير'!$B$8:$B$66,0)),0)</f>
        <v/>
      </c>
      <c r="F126" s="76">
        <f>IFERROR(INDEX('03-مارس'!$BD$8:$BD$66,MATCH($B126,'03-مارس'!$B$8:$B$66,0)),0)</f>
        <v/>
      </c>
      <c r="G126" s="76">
        <f>IFERROR(INDEX('04-أبريل'!$BD$8:$BD$66,MATCH($B126,'04-أبريل'!$B$8:$B$66,0)),0)</f>
        <v/>
      </c>
      <c r="H126" s="76">
        <f>IFERROR(INDEX('05-مايو'!$BD$8:$BD$66,MATCH($B126,'05-مايو'!$B$8:$B$66,0)),0)</f>
        <v/>
      </c>
      <c r="I126" s="76">
        <f>IFERROR(INDEX('06-يونيو'!$BD$8:$BD$66,MATCH($B126,'06-يونيو'!$B$8:$B$66,0)),0)</f>
        <v/>
      </c>
      <c r="J126" s="76">
        <f>IFERROR(INDEX('07-يوليو'!$BD$8:$BD$66,MATCH($B126,'07-يوليو'!$B$8:$B$66,0)),0)</f>
        <v/>
      </c>
      <c r="K126" s="76">
        <f>IFERROR(INDEX('08-أغسطس'!$BD$8:$BD$66,MATCH($B126,'08-أغسطس'!$B$8:$B$66,0)),0)</f>
        <v/>
      </c>
      <c r="L126" s="76">
        <f>IFERROR(INDEX('09-سبتمبر'!$BD$8:$BD$66,MATCH($B126,'09-سبتمبر'!$B$8:$B$66,0)),0)</f>
        <v/>
      </c>
      <c r="M126" s="76">
        <f>IFERROR(INDEX('10-أكتوبر'!$BD$8:$BD$66,MATCH($B126,'10-أكتوبر'!$B$8:$B$66,0)),0)</f>
        <v/>
      </c>
      <c r="N126" s="76">
        <f>IFERROR(INDEX('11-نوفمبر'!$BD$8:$BD$66,MATCH($B126,'11-نوفمبر'!$B$8:$B$66,0)),0)</f>
        <v/>
      </c>
      <c r="O126" s="76">
        <f>IFERROR(INDEX('12-ديسمبر'!$BD$8:$BD$66,MATCH($B126,'12-ديسمبر'!$B$8:$B$66,0)),0)</f>
        <v/>
      </c>
      <c r="P126" s="77">
        <f>SUM(D126:O126)</f>
        <v/>
      </c>
    </row>
    <row r="127" ht="19" customHeight="1">
      <c r="A127" s="70" t="n">
        <v>58</v>
      </c>
      <c r="B127" s="71" t="n">
        <v>58</v>
      </c>
      <c r="C127" s="72">
        <f>IFERROR(VLOOKUP($B127,'بيانات الموظفين'!$B$7:$K$65,2,FALSE),"—")</f>
        <v/>
      </c>
      <c r="D127" s="78">
        <f>IFERROR(INDEX('01-يناير'!$BD$8:$BD$66,MATCH($B127,'01-يناير'!$B$8:$B$66,0)),0)</f>
        <v/>
      </c>
      <c r="E127" s="78">
        <f>IFERROR(INDEX('02-فبراير'!$BD$8:$BD$66,MATCH($B127,'02-فبراير'!$B$8:$B$66,0)),0)</f>
        <v/>
      </c>
      <c r="F127" s="78">
        <f>IFERROR(INDEX('03-مارس'!$BD$8:$BD$66,MATCH($B127,'03-مارس'!$B$8:$B$66,0)),0)</f>
        <v/>
      </c>
      <c r="G127" s="78">
        <f>IFERROR(INDEX('04-أبريل'!$BD$8:$BD$66,MATCH($B127,'04-أبريل'!$B$8:$B$66,0)),0)</f>
        <v/>
      </c>
      <c r="H127" s="78">
        <f>IFERROR(INDEX('05-مايو'!$BD$8:$BD$66,MATCH($B127,'05-مايو'!$B$8:$B$66,0)),0)</f>
        <v/>
      </c>
      <c r="I127" s="78">
        <f>IFERROR(INDEX('06-يونيو'!$BD$8:$BD$66,MATCH($B127,'06-يونيو'!$B$8:$B$66,0)),0)</f>
        <v/>
      </c>
      <c r="J127" s="78">
        <f>IFERROR(INDEX('07-يوليو'!$BD$8:$BD$66,MATCH($B127,'07-يوليو'!$B$8:$B$66,0)),0)</f>
        <v/>
      </c>
      <c r="K127" s="78">
        <f>IFERROR(INDEX('08-أغسطس'!$BD$8:$BD$66,MATCH($B127,'08-أغسطس'!$B$8:$B$66,0)),0)</f>
        <v/>
      </c>
      <c r="L127" s="78">
        <f>IFERROR(INDEX('09-سبتمبر'!$BD$8:$BD$66,MATCH($B127,'09-سبتمبر'!$B$8:$B$66,0)),0)</f>
        <v/>
      </c>
      <c r="M127" s="78">
        <f>IFERROR(INDEX('10-أكتوبر'!$BD$8:$BD$66,MATCH($B127,'10-أكتوبر'!$B$8:$B$66,0)),0)</f>
        <v/>
      </c>
      <c r="N127" s="78">
        <f>IFERROR(INDEX('11-نوفمبر'!$BD$8:$BD$66,MATCH($B127,'11-نوفمبر'!$B$8:$B$66,0)),0)</f>
        <v/>
      </c>
      <c r="O127" s="78">
        <f>IFERROR(INDEX('12-ديسمبر'!$BD$8:$BD$66,MATCH($B127,'12-ديسمبر'!$B$8:$B$66,0)),0)</f>
        <v/>
      </c>
      <c r="P127" s="77">
        <f>SUM(D127:O127)</f>
        <v/>
      </c>
    </row>
    <row r="128" ht="19" customHeight="1">
      <c r="A128" s="65" t="n">
        <v>59</v>
      </c>
      <c r="B128" s="66" t="n">
        <v>59</v>
      </c>
      <c r="C128" s="67">
        <f>IFERROR(VLOOKUP($B128,'بيانات الموظفين'!$B$7:$K$65,2,FALSE),"—")</f>
        <v/>
      </c>
      <c r="D128" s="76">
        <f>IFERROR(INDEX('01-يناير'!$BD$8:$BD$66,MATCH($B128,'01-يناير'!$B$8:$B$66,0)),0)</f>
        <v/>
      </c>
      <c r="E128" s="76">
        <f>IFERROR(INDEX('02-فبراير'!$BD$8:$BD$66,MATCH($B128,'02-فبراير'!$B$8:$B$66,0)),0)</f>
        <v/>
      </c>
      <c r="F128" s="76">
        <f>IFERROR(INDEX('03-مارس'!$BD$8:$BD$66,MATCH($B128,'03-مارس'!$B$8:$B$66,0)),0)</f>
        <v/>
      </c>
      <c r="G128" s="76">
        <f>IFERROR(INDEX('04-أبريل'!$BD$8:$BD$66,MATCH($B128,'04-أبريل'!$B$8:$B$66,0)),0)</f>
        <v/>
      </c>
      <c r="H128" s="76">
        <f>IFERROR(INDEX('05-مايو'!$BD$8:$BD$66,MATCH($B128,'05-مايو'!$B$8:$B$66,0)),0)</f>
        <v/>
      </c>
      <c r="I128" s="76">
        <f>IFERROR(INDEX('06-يونيو'!$BD$8:$BD$66,MATCH($B128,'06-يونيو'!$B$8:$B$66,0)),0)</f>
        <v/>
      </c>
      <c r="J128" s="76">
        <f>IFERROR(INDEX('07-يوليو'!$BD$8:$BD$66,MATCH($B128,'07-يوليو'!$B$8:$B$66,0)),0)</f>
        <v/>
      </c>
      <c r="K128" s="76">
        <f>IFERROR(INDEX('08-أغسطس'!$BD$8:$BD$66,MATCH($B128,'08-أغسطس'!$B$8:$B$66,0)),0)</f>
        <v/>
      </c>
      <c r="L128" s="76">
        <f>IFERROR(INDEX('09-سبتمبر'!$BD$8:$BD$66,MATCH($B128,'09-سبتمبر'!$B$8:$B$66,0)),0)</f>
        <v/>
      </c>
      <c r="M128" s="76">
        <f>IFERROR(INDEX('10-أكتوبر'!$BD$8:$BD$66,MATCH($B128,'10-أكتوبر'!$B$8:$B$66,0)),0)</f>
        <v/>
      </c>
      <c r="N128" s="76">
        <f>IFERROR(INDEX('11-نوفمبر'!$BD$8:$BD$66,MATCH($B128,'11-نوفمبر'!$B$8:$B$66,0)),0)</f>
        <v/>
      </c>
      <c r="O128" s="76">
        <f>IFERROR(INDEX('12-ديسمبر'!$BD$8:$BD$66,MATCH($B128,'12-ديسمبر'!$B$8:$B$66,0)),0)</f>
        <v/>
      </c>
      <c r="P128" s="77">
        <f>SUM(D128:O128)</f>
        <v/>
      </c>
    </row>
    <row r="129" ht="24" customHeight="1">
      <c r="A129" s="15" t="inlineStr">
        <is>
          <t>الإجمالي — 59 موظفًا</t>
        </is>
      </c>
      <c r="B129" s="55" t="n"/>
      <c r="C129" s="55" t="n"/>
      <c r="D129" s="79">
        <f>SUM(D70:D128)</f>
        <v/>
      </c>
      <c r="E129" s="79">
        <f>SUM(E70:E128)</f>
        <v/>
      </c>
      <c r="F129" s="79">
        <f>SUM(F70:F128)</f>
        <v/>
      </c>
      <c r="G129" s="79">
        <f>SUM(G70:G128)</f>
        <v/>
      </c>
      <c r="H129" s="79">
        <f>SUM(H70:H128)</f>
        <v/>
      </c>
      <c r="I129" s="79">
        <f>SUM(I70:I128)</f>
        <v/>
      </c>
      <c r="J129" s="79">
        <f>SUM(J70:J128)</f>
        <v/>
      </c>
      <c r="K129" s="79">
        <f>SUM(K70:K128)</f>
        <v/>
      </c>
      <c r="L129" s="79">
        <f>SUM(L70:L128)</f>
        <v/>
      </c>
      <c r="M129" s="79">
        <f>SUM(M70:M128)</f>
        <v/>
      </c>
      <c r="N129" s="79">
        <f>SUM(N70:N128)</f>
        <v/>
      </c>
      <c r="O129" s="79">
        <f>SUM(O70:O128)</f>
        <v/>
      </c>
      <c r="P129" s="79">
        <f>SUM(P70:P128)</f>
        <v/>
      </c>
    </row>
    <row r="132" ht="28" customHeight="1">
      <c r="A132" s="80" t="inlineStr">
        <is>
          <t>ملاحظة: الصافي هنا هو المستحق قبل أي سلف أو خصومات خارج الشيت — راجع شيت «تدقيق يوليو» لمطابقة أرقام يوليو مع الشيت القديم.</t>
        </is>
      </c>
    </row>
  </sheetData>
  <mergeCells count="7">
    <mergeCell ref="A1:P1"/>
    <mergeCell ref="A2:P2"/>
    <mergeCell ref="A132:P132"/>
    <mergeCell ref="A4:P4"/>
    <mergeCell ref="A65:C65"/>
    <mergeCell ref="A129:C129"/>
    <mergeCell ref="A68:P68"/>
  </mergeCells>
  <pageMargins left="0.75" right="0.75" top="1" bottom="1" header="0.5" footer="0.5"/>
  <pageSetup orientation="landscape" paperSize="8" fitToHeight="0" fitToWidth="1"/>
</worksheet>
</file>

<file path=xl/worksheets/sheet15.xml><?xml version="1.0" encoding="utf-8"?>
<worksheet xmlns="http://schemas.openxmlformats.org/spreadsheetml/2006/main">
  <sheetPr>
    <outlinePr summaryBelow="1" summaryRight="1"/>
    <pageSetUpPr/>
  </sheetPr>
  <dimension ref="A1:G68"/>
  <sheetViews>
    <sheetView showGridLines="0" rightToLeft="1" workbookViewId="0">
      <pane ySplit="3" topLeftCell="A4" activePane="bottomLeft" state="frozen"/>
      <selection pane="bottomLeft" activeCell="A1" sqref="A1"/>
    </sheetView>
  </sheetViews>
  <sheetFormatPr baseColWidth="8" defaultRowHeight="15"/>
  <cols>
    <col width="5" customWidth="1" min="1" max="1"/>
    <col width="8" customWidth="1" min="2" max="2"/>
    <col width="34" customWidth="1" min="3" max="3"/>
    <col width="17" customWidth="1" min="4" max="4"/>
    <col width="17" customWidth="1" min="5" max="5"/>
    <col width="13" customWidth="1" min="6" max="6"/>
    <col width="14" customWidth="1" min="7" max="7"/>
  </cols>
  <sheetData>
    <row r="1" ht="40" customHeight="1">
      <c r="A1" s="81" t="inlineStr">
        <is>
          <t>تدقيق يوليو 2026 — مطابقة الشيت الجديد مع الشيت القديم</t>
        </is>
      </c>
    </row>
    <row r="2" ht="34" customHeight="1">
      <c r="A2" s="82" t="inlineStr">
        <is>
          <t>العمود (د) هو صافي الراتب في الشيت الأصلي كما هو، والعمود (هـ) هو نفس الرقم محسوبًا بقواعد الملف الجديد. الفرق يجب أن يكون صفرًا لكل موظف.</t>
        </is>
      </c>
    </row>
    <row r="3" ht="32" customHeight="1">
      <c r="A3" s="8" t="inlineStr">
        <is>
          <t>م</t>
        </is>
      </c>
      <c r="B3" s="8" t="inlineStr">
        <is>
          <t>الكود</t>
        </is>
      </c>
      <c r="C3" s="8" t="inlineStr">
        <is>
          <t>اسم الموظف</t>
        </is>
      </c>
      <c r="D3" s="8" t="inlineStr">
        <is>
          <t>الصافي — الشيت القديم</t>
        </is>
      </c>
      <c r="E3" s="8" t="inlineStr">
        <is>
          <t>الصافي — الشيت الجديد</t>
        </is>
      </c>
      <c r="F3" s="8" t="inlineStr">
        <is>
          <t>الفرق</t>
        </is>
      </c>
      <c r="G3" s="8" t="inlineStr">
        <is>
          <t>النتيجة</t>
        </is>
      </c>
    </row>
    <row r="4" ht="19" customHeight="1">
      <c r="A4" s="65" t="n">
        <v>1</v>
      </c>
      <c r="B4" s="66" t="n">
        <v>1</v>
      </c>
      <c r="C4" s="67" t="inlineStr">
        <is>
          <t>صابر محمود محمد حسن</t>
        </is>
      </c>
      <c r="D4" s="11" t="n">
        <v>7060</v>
      </c>
      <c r="E4" s="11">
        <f>'07-يوليو'!BD8</f>
        <v/>
      </c>
      <c r="F4" s="83">
        <f>E4-D4</f>
        <v/>
      </c>
      <c r="G4" s="84">
        <f>IF(ABS(F4)&lt;0.01,"مطابق","فرق")</f>
        <v/>
      </c>
    </row>
    <row r="5" ht="19" customHeight="1">
      <c r="A5" s="70" t="n">
        <v>2</v>
      </c>
      <c r="B5" s="71" t="n">
        <v>2</v>
      </c>
      <c r="C5" s="72" t="inlineStr">
        <is>
          <t>ناجي محمد حسن ابو العزم</t>
        </is>
      </c>
      <c r="D5" s="14" t="n">
        <v>7643.33</v>
      </c>
      <c r="E5" s="14">
        <f>'07-يوليو'!BD9</f>
        <v/>
      </c>
      <c r="F5" s="85">
        <f>E5-D5</f>
        <v/>
      </c>
      <c r="G5" s="86">
        <f>IF(ABS(F5)&lt;0.01,"مطابق","فرق")</f>
        <v/>
      </c>
    </row>
    <row r="6" ht="19" customHeight="1">
      <c r="A6" s="65" t="n">
        <v>3</v>
      </c>
      <c r="B6" s="66" t="n">
        <v>3</v>
      </c>
      <c r="C6" s="67" t="inlineStr">
        <is>
          <t>طه سامي طه تله</t>
        </is>
      </c>
      <c r="D6" s="11" t="n">
        <v>7130</v>
      </c>
      <c r="E6" s="11">
        <f>'07-يوليو'!BD10</f>
        <v/>
      </c>
      <c r="F6" s="83">
        <f>E6-D6</f>
        <v/>
      </c>
      <c r="G6" s="84">
        <f>IF(ABS(F6)&lt;0.01,"مطابق","فرق")</f>
        <v/>
      </c>
    </row>
    <row r="7" ht="19" customHeight="1">
      <c r="A7" s="70" t="n">
        <v>4</v>
      </c>
      <c r="B7" s="71" t="n">
        <v>4</v>
      </c>
      <c r="C7" s="72" t="inlineStr">
        <is>
          <t>مصطفي ربيع محمد حسن</t>
        </is>
      </c>
      <c r="D7" s="14" t="n">
        <v>7483.33</v>
      </c>
      <c r="E7" s="14">
        <f>'07-يوليو'!BD11</f>
        <v/>
      </c>
      <c r="F7" s="85">
        <f>E7-D7</f>
        <v/>
      </c>
      <c r="G7" s="86">
        <f>IF(ABS(F7)&lt;0.01,"مطابق","فرق")</f>
        <v/>
      </c>
    </row>
    <row r="8" ht="19" customHeight="1">
      <c r="A8" s="65" t="n">
        <v>5</v>
      </c>
      <c r="B8" s="66" t="n">
        <v>5</v>
      </c>
      <c r="C8" s="67" t="inlineStr">
        <is>
          <t>محمد محمود خليل غنيم</t>
        </is>
      </c>
      <c r="D8" s="11" t="n">
        <v>7463.33</v>
      </c>
      <c r="E8" s="11">
        <f>'07-يوليو'!BD12</f>
        <v/>
      </c>
      <c r="F8" s="83">
        <f>E8-D8</f>
        <v/>
      </c>
      <c r="G8" s="84">
        <f>IF(ABS(F8)&lt;0.01,"مطابق","فرق")</f>
        <v/>
      </c>
    </row>
    <row r="9" ht="19" customHeight="1">
      <c r="A9" s="70" t="n">
        <v>6</v>
      </c>
      <c r="B9" s="71" t="n">
        <v>6</v>
      </c>
      <c r="C9" s="72" t="inlineStr">
        <is>
          <t>ربيع محمد أحمد محمد</t>
        </is>
      </c>
      <c r="D9" s="14" t="n">
        <v>7483.33</v>
      </c>
      <c r="E9" s="14">
        <f>'07-يوليو'!BD13</f>
        <v/>
      </c>
      <c r="F9" s="85">
        <f>E9-D9</f>
        <v/>
      </c>
      <c r="G9" s="86">
        <f>IF(ABS(F9)&lt;0.01,"مطابق","فرق")</f>
        <v/>
      </c>
    </row>
    <row r="10" ht="19" customHeight="1">
      <c r="A10" s="65" t="n">
        <v>7</v>
      </c>
      <c r="B10" s="66" t="n">
        <v>7</v>
      </c>
      <c r="C10" s="67" t="inlineStr">
        <is>
          <t>حماده محمد محمد عبد الباقي</t>
        </is>
      </c>
      <c r="D10" s="11" t="n">
        <v>7430</v>
      </c>
      <c r="E10" s="11">
        <f>'07-يوليو'!BD14</f>
        <v/>
      </c>
      <c r="F10" s="83">
        <f>E10-D10</f>
        <v/>
      </c>
      <c r="G10" s="84">
        <f>IF(ABS(F10)&lt;0.01,"مطابق","فرق")</f>
        <v/>
      </c>
    </row>
    <row r="11" ht="19" customHeight="1">
      <c r="A11" s="70" t="n">
        <v>8</v>
      </c>
      <c r="B11" s="71" t="n">
        <v>8</v>
      </c>
      <c r="C11" s="72" t="inlineStr">
        <is>
          <t>أيمن أمين أمين حنفي</t>
        </is>
      </c>
      <c r="D11" s="14" t="n">
        <v>7763.33</v>
      </c>
      <c r="E11" s="14">
        <f>'07-يوليو'!BD15</f>
        <v/>
      </c>
      <c r="F11" s="85">
        <f>E11-D11</f>
        <v/>
      </c>
      <c r="G11" s="86">
        <f>IF(ABS(F11)&lt;0.01,"مطابق","فرق")</f>
        <v/>
      </c>
    </row>
    <row r="12" ht="19" customHeight="1">
      <c r="A12" s="65" t="n">
        <v>9</v>
      </c>
      <c r="B12" s="66" t="n">
        <v>9</v>
      </c>
      <c r="C12" s="67" t="inlineStr">
        <is>
          <t>احمد فتحي محمد زيدان</t>
        </is>
      </c>
      <c r="D12" s="11" t="n">
        <v>8006.67</v>
      </c>
      <c r="E12" s="11">
        <f>'07-يوليو'!BD16</f>
        <v/>
      </c>
      <c r="F12" s="83">
        <f>E12-D12</f>
        <v/>
      </c>
      <c r="G12" s="84">
        <f>IF(ABS(F12)&lt;0.01,"مطابق","فرق")</f>
        <v/>
      </c>
    </row>
    <row r="13" ht="19" customHeight="1">
      <c r="A13" s="70" t="n">
        <v>10</v>
      </c>
      <c r="B13" s="71" t="n">
        <v>10</v>
      </c>
      <c r="C13" s="72" t="inlineStr">
        <is>
          <t>البدري عبد الكريم محمد حسانين</t>
        </is>
      </c>
      <c r="D13" s="14" t="n">
        <v>7240</v>
      </c>
      <c r="E13" s="14">
        <f>'07-يوليو'!BD17</f>
        <v/>
      </c>
      <c r="F13" s="85">
        <f>E13-D13</f>
        <v/>
      </c>
      <c r="G13" s="86">
        <f>IF(ABS(F13)&lt;0.01,"مطابق","فرق")</f>
        <v/>
      </c>
    </row>
    <row r="14" ht="19" customHeight="1">
      <c r="A14" s="65" t="n">
        <v>11</v>
      </c>
      <c r="B14" s="66" t="n">
        <v>11</v>
      </c>
      <c r="C14" s="67" t="inlineStr">
        <is>
          <t>أحمد عبد الرحيم خضري حسين</t>
        </is>
      </c>
      <c r="D14" s="11" t="n">
        <v>7510</v>
      </c>
      <c r="E14" s="11">
        <f>'07-يوليو'!BD18</f>
        <v/>
      </c>
      <c r="F14" s="83">
        <f>E14-D14</f>
        <v/>
      </c>
      <c r="G14" s="84">
        <f>IF(ABS(F14)&lt;0.01,"مطابق","فرق")</f>
        <v/>
      </c>
    </row>
    <row r="15" ht="19" customHeight="1">
      <c r="A15" s="70" t="n">
        <v>12</v>
      </c>
      <c r="B15" s="71" t="n">
        <v>12</v>
      </c>
      <c r="C15" s="72" t="inlineStr">
        <is>
          <t>محمد سلطان النطري محمد</t>
        </is>
      </c>
      <c r="D15" s="14" t="n">
        <v>7510</v>
      </c>
      <c r="E15" s="14">
        <f>'07-يوليو'!BD19</f>
        <v/>
      </c>
      <c r="F15" s="85">
        <f>E15-D15</f>
        <v/>
      </c>
      <c r="G15" s="86">
        <f>IF(ABS(F15)&lt;0.01,"مطابق","فرق")</f>
        <v/>
      </c>
    </row>
    <row r="16" ht="19" customHeight="1">
      <c r="A16" s="65" t="n">
        <v>13</v>
      </c>
      <c r="B16" s="66" t="n">
        <v>13</v>
      </c>
      <c r="C16" s="67" t="inlineStr">
        <is>
          <t>مصطفي محمد مصطفي نوبي</t>
        </is>
      </c>
      <c r="D16" s="11" t="n">
        <v>7510</v>
      </c>
      <c r="E16" s="11">
        <f>'07-يوليو'!BD20</f>
        <v/>
      </c>
      <c r="F16" s="83">
        <f>E16-D16</f>
        <v/>
      </c>
      <c r="G16" s="84">
        <f>IF(ABS(F16)&lt;0.01,"مطابق","فرق")</f>
        <v/>
      </c>
    </row>
    <row r="17" ht="19" customHeight="1">
      <c r="A17" s="70" t="n">
        <v>14</v>
      </c>
      <c r="B17" s="71" t="n">
        <v>14</v>
      </c>
      <c r="C17" s="72" t="inlineStr">
        <is>
          <t>محمد بهي الدين برعي مصطفي</t>
        </is>
      </c>
      <c r="D17" s="14" t="n">
        <v>7240</v>
      </c>
      <c r="E17" s="14">
        <f>'07-يوليو'!BD21</f>
        <v/>
      </c>
      <c r="F17" s="85">
        <f>E17-D17</f>
        <v/>
      </c>
      <c r="G17" s="86">
        <f>IF(ABS(F17)&lt;0.01,"مطابق","فرق")</f>
        <v/>
      </c>
    </row>
    <row r="18" ht="19" customHeight="1">
      <c r="A18" s="65" t="n">
        <v>15</v>
      </c>
      <c r="B18" s="66" t="n">
        <v>15</v>
      </c>
      <c r="C18" s="67" t="inlineStr">
        <is>
          <t>سامح عبد العزيز أحمد صقر</t>
        </is>
      </c>
      <c r="D18" s="11" t="n">
        <v>9793.33</v>
      </c>
      <c r="E18" s="11">
        <f>'07-يوليو'!BD22</f>
        <v/>
      </c>
      <c r="F18" s="83">
        <f>E18-D18</f>
        <v/>
      </c>
      <c r="G18" s="84">
        <f>IF(ABS(F18)&lt;0.01,"مطابق","فرق")</f>
        <v/>
      </c>
    </row>
    <row r="19" ht="19" customHeight="1">
      <c r="A19" s="70" t="n">
        <v>16</v>
      </c>
      <c r="B19" s="71" t="n">
        <v>16</v>
      </c>
      <c r="C19" s="72" t="inlineStr">
        <is>
          <t>ماجد محمد علي عويضه</t>
        </is>
      </c>
      <c r="D19" s="14" t="n">
        <v>7510</v>
      </c>
      <c r="E19" s="14">
        <f>'07-يوليو'!BD23</f>
        <v/>
      </c>
      <c r="F19" s="85">
        <f>E19-D19</f>
        <v/>
      </c>
      <c r="G19" s="86">
        <f>IF(ABS(F19)&lt;0.01,"مطابق","فرق")</f>
        <v/>
      </c>
    </row>
    <row r="20" ht="19" customHeight="1">
      <c r="A20" s="65" t="n">
        <v>17</v>
      </c>
      <c r="B20" s="66" t="n">
        <v>17</v>
      </c>
      <c r="C20" s="67" t="inlineStr">
        <is>
          <t>صلاح عبد الستار محمد علي</t>
        </is>
      </c>
      <c r="D20" s="11" t="n">
        <v>7510</v>
      </c>
      <c r="E20" s="11">
        <f>'07-يوليو'!BD24</f>
        <v/>
      </c>
      <c r="F20" s="83">
        <f>E20-D20</f>
        <v/>
      </c>
      <c r="G20" s="84">
        <f>IF(ABS(F20)&lt;0.01,"مطابق","فرق")</f>
        <v/>
      </c>
    </row>
    <row r="21" ht="19" customHeight="1">
      <c r="A21" s="70" t="n">
        <v>18</v>
      </c>
      <c r="B21" s="71" t="n">
        <v>18</v>
      </c>
      <c r="C21" s="72" t="inlineStr">
        <is>
          <t>عمر شحات مصطفي رضوان</t>
        </is>
      </c>
      <c r="D21" s="14" t="n">
        <v>6950</v>
      </c>
      <c r="E21" s="14">
        <f>'07-يوليو'!BD25</f>
        <v/>
      </c>
      <c r="F21" s="85">
        <f>E21-D21</f>
        <v/>
      </c>
      <c r="G21" s="86">
        <f>IF(ABS(F21)&lt;0.01,"مطابق","فرق")</f>
        <v/>
      </c>
    </row>
    <row r="22" ht="19" customHeight="1">
      <c r="A22" s="65" t="n">
        <v>19</v>
      </c>
      <c r="B22" s="66" t="n">
        <v>19</v>
      </c>
      <c r="C22" s="67" t="inlineStr">
        <is>
          <t>محمد الصغير مسلم عبد العال</t>
        </is>
      </c>
      <c r="D22" s="11" t="n">
        <v>7390</v>
      </c>
      <c r="E22" s="11">
        <f>'07-يوليو'!BD26</f>
        <v/>
      </c>
      <c r="F22" s="83">
        <f>E22-D22</f>
        <v/>
      </c>
      <c r="G22" s="84">
        <f>IF(ABS(F22)&lt;0.01,"مطابق","فرق")</f>
        <v/>
      </c>
    </row>
    <row r="23" ht="19" customHeight="1">
      <c r="A23" s="70" t="n">
        <v>20</v>
      </c>
      <c r="B23" s="71" t="n">
        <v>20</v>
      </c>
      <c r="C23" s="72" t="inlineStr">
        <is>
          <t>غريب محمد علي أحمد</t>
        </is>
      </c>
      <c r="D23" s="14" t="n">
        <v>7290</v>
      </c>
      <c r="E23" s="14">
        <f>'07-يوليو'!BD27</f>
        <v/>
      </c>
      <c r="F23" s="85">
        <f>E23-D23</f>
        <v/>
      </c>
      <c r="G23" s="86">
        <f>IF(ABS(F23)&lt;0.01,"مطابق","فرق")</f>
        <v/>
      </c>
    </row>
    <row r="24" ht="19" customHeight="1">
      <c r="A24" s="65" t="n">
        <v>21</v>
      </c>
      <c r="B24" s="66" t="n">
        <v>21</v>
      </c>
      <c r="C24" s="67" t="inlineStr">
        <is>
          <t>حسين سعيد حسين محمد</t>
        </is>
      </c>
      <c r="D24" s="11" t="n">
        <v>7450</v>
      </c>
      <c r="E24" s="11">
        <f>'07-يوليو'!BD28</f>
        <v/>
      </c>
      <c r="F24" s="83">
        <f>E24-D24</f>
        <v/>
      </c>
      <c r="G24" s="84">
        <f>IF(ABS(F24)&lt;0.01,"مطابق","فرق")</f>
        <v/>
      </c>
    </row>
    <row r="25" ht="19" customHeight="1">
      <c r="A25" s="70" t="n">
        <v>22</v>
      </c>
      <c r="B25" s="71" t="n">
        <v>22</v>
      </c>
      <c r="C25" s="72" t="inlineStr">
        <is>
          <t>جمال السيد محمد سليم</t>
        </is>
      </c>
      <c r="D25" s="14" t="n">
        <v>7230</v>
      </c>
      <c r="E25" s="14">
        <f>'07-يوليو'!BD29</f>
        <v/>
      </c>
      <c r="F25" s="85">
        <f>E25-D25</f>
        <v/>
      </c>
      <c r="G25" s="86">
        <f>IF(ABS(F25)&lt;0.01,"مطابق","فرق")</f>
        <v/>
      </c>
    </row>
    <row r="26" ht="19" customHeight="1">
      <c r="A26" s="65" t="n">
        <v>23</v>
      </c>
      <c r="B26" s="66" t="n">
        <v>23</v>
      </c>
      <c r="C26" s="67" t="inlineStr">
        <is>
          <t>رمضان إبراهيم مرسي علي</t>
        </is>
      </c>
      <c r="D26" s="11" t="n">
        <v>7450</v>
      </c>
      <c r="E26" s="11">
        <f>'07-يوليو'!BD30</f>
        <v/>
      </c>
      <c r="F26" s="83">
        <f>E26-D26</f>
        <v/>
      </c>
      <c r="G26" s="84">
        <f>IF(ABS(F26)&lt;0.01,"مطابق","فرق")</f>
        <v/>
      </c>
    </row>
    <row r="27" ht="19" customHeight="1">
      <c r="A27" s="70" t="n">
        <v>24</v>
      </c>
      <c r="B27" s="71" t="n">
        <v>24</v>
      </c>
      <c r="C27" s="72" t="inlineStr">
        <is>
          <t>عبد العزيز سعد الدين عبد العزيز</t>
        </is>
      </c>
      <c r="D27" s="14" t="n">
        <v>7420</v>
      </c>
      <c r="E27" s="14">
        <f>'07-يوليو'!BD31</f>
        <v/>
      </c>
      <c r="F27" s="85">
        <f>E27-D27</f>
        <v/>
      </c>
      <c r="G27" s="86">
        <f>IF(ABS(F27)&lt;0.01,"مطابق","فرق")</f>
        <v/>
      </c>
    </row>
    <row r="28" ht="19" customHeight="1">
      <c r="A28" s="65" t="n">
        <v>25</v>
      </c>
      <c r="B28" s="66" t="n">
        <v>25</v>
      </c>
      <c r="C28" s="67" t="inlineStr">
        <is>
          <t>سمير نجيب حسن الطباخ</t>
        </is>
      </c>
      <c r="D28" s="11" t="n">
        <v>7480</v>
      </c>
      <c r="E28" s="11">
        <f>'07-يوليو'!BD32</f>
        <v/>
      </c>
      <c r="F28" s="83">
        <f>E28-D28</f>
        <v/>
      </c>
      <c r="G28" s="84">
        <f>IF(ABS(F28)&lt;0.01,"مطابق","فرق")</f>
        <v/>
      </c>
    </row>
    <row r="29" ht="19" customHeight="1">
      <c r="A29" s="70" t="n">
        <v>26</v>
      </c>
      <c r="B29" s="71" t="n">
        <v>26</v>
      </c>
      <c r="C29" s="72" t="inlineStr">
        <is>
          <t>سلام أحمد سيد سالم</t>
        </is>
      </c>
      <c r="D29" s="14" t="n">
        <v>7450</v>
      </c>
      <c r="E29" s="14">
        <f>'07-يوليو'!BD33</f>
        <v/>
      </c>
      <c r="F29" s="85">
        <f>E29-D29</f>
        <v/>
      </c>
      <c r="G29" s="86">
        <f>IF(ABS(F29)&lt;0.01,"مطابق","فرق")</f>
        <v/>
      </c>
    </row>
    <row r="30" ht="19" customHeight="1">
      <c r="A30" s="65" t="n">
        <v>27</v>
      </c>
      <c r="B30" s="66" t="n">
        <v>27</v>
      </c>
      <c r="C30" s="67" t="inlineStr">
        <is>
          <t>سامح عبد العاطي عبد المقصود</t>
        </is>
      </c>
      <c r="D30" s="11" t="n">
        <v>7420</v>
      </c>
      <c r="E30" s="11">
        <f>'07-يوليو'!BD34</f>
        <v/>
      </c>
      <c r="F30" s="83">
        <f>E30-D30</f>
        <v/>
      </c>
      <c r="G30" s="84">
        <f>IF(ABS(F30)&lt;0.01,"مطابق","فرق")</f>
        <v/>
      </c>
    </row>
    <row r="31" ht="19" customHeight="1">
      <c r="A31" s="70" t="n">
        <v>28</v>
      </c>
      <c r="B31" s="71" t="n">
        <v>28</v>
      </c>
      <c r="C31" s="72" t="inlineStr">
        <is>
          <t>حسن علي حسن زيدان</t>
        </is>
      </c>
      <c r="D31" s="14" t="n">
        <v>3290</v>
      </c>
      <c r="E31" s="14">
        <f>'07-يوليو'!BD35</f>
        <v/>
      </c>
      <c r="F31" s="85">
        <f>E31-D31</f>
        <v/>
      </c>
      <c r="G31" s="86">
        <f>IF(ABS(F31)&lt;0.01,"مطابق","فرق")</f>
        <v/>
      </c>
    </row>
    <row r="32" ht="19" customHeight="1">
      <c r="A32" s="65" t="n">
        <v>29</v>
      </c>
      <c r="B32" s="66" t="n">
        <v>29</v>
      </c>
      <c r="C32" s="67" t="inlineStr">
        <is>
          <t>هاني محمد عبد الوهاب</t>
        </is>
      </c>
      <c r="D32" s="11" t="n">
        <v>7510</v>
      </c>
      <c r="E32" s="11">
        <f>'07-يوليو'!BD36</f>
        <v/>
      </c>
      <c r="F32" s="83">
        <f>E32-D32</f>
        <v/>
      </c>
      <c r="G32" s="84">
        <f>IF(ABS(F32)&lt;0.01,"مطابق","فرق")</f>
        <v/>
      </c>
    </row>
    <row r="33" ht="19" customHeight="1">
      <c r="A33" s="70" t="n">
        <v>30</v>
      </c>
      <c r="B33" s="71" t="n">
        <v>30</v>
      </c>
      <c r="C33" s="72" t="inlineStr">
        <is>
          <t>مصطفي محمد محمد السيد</t>
        </is>
      </c>
      <c r="D33" s="14" t="n">
        <v>7450</v>
      </c>
      <c r="E33" s="14">
        <f>'07-يوليو'!BD37</f>
        <v/>
      </c>
      <c r="F33" s="85">
        <f>E33-D33</f>
        <v/>
      </c>
      <c r="G33" s="86">
        <f>IF(ABS(F33)&lt;0.01,"مطابق","فرق")</f>
        <v/>
      </c>
    </row>
    <row r="34" ht="19" customHeight="1">
      <c r="A34" s="65" t="n">
        <v>31</v>
      </c>
      <c r="B34" s="66" t="n">
        <v>31</v>
      </c>
      <c r="C34" s="67" t="inlineStr">
        <is>
          <t>شهدي محمحد محمد موسي</t>
        </is>
      </c>
      <c r="D34" s="11" t="n">
        <v>7390</v>
      </c>
      <c r="E34" s="11">
        <f>'07-يوليو'!BD38</f>
        <v/>
      </c>
      <c r="F34" s="83">
        <f>E34-D34</f>
        <v/>
      </c>
      <c r="G34" s="84">
        <f>IF(ABS(F34)&lt;0.01,"مطابق","فرق")</f>
        <v/>
      </c>
    </row>
    <row r="35" ht="19" customHeight="1">
      <c r="A35" s="70" t="n">
        <v>32</v>
      </c>
      <c r="B35" s="71" t="n">
        <v>32</v>
      </c>
      <c r="C35" s="72" t="inlineStr">
        <is>
          <t>رشاد إبراهيم السيد</t>
        </is>
      </c>
      <c r="D35" s="14" t="n">
        <v>7450</v>
      </c>
      <c r="E35" s="14">
        <f>'07-يوليو'!BD39</f>
        <v/>
      </c>
      <c r="F35" s="85">
        <f>E35-D35</f>
        <v/>
      </c>
      <c r="G35" s="86">
        <f>IF(ABS(F35)&lt;0.01,"مطابق","فرق")</f>
        <v/>
      </c>
    </row>
    <row r="36" ht="19" customHeight="1">
      <c r="A36" s="65" t="n">
        <v>33</v>
      </c>
      <c r="B36" s="66" t="n">
        <v>33</v>
      </c>
      <c r="C36" s="67" t="inlineStr">
        <is>
          <t>آدهم البلاسي يوسف إبراهيم</t>
        </is>
      </c>
      <c r="D36" s="11" t="n">
        <v>7230</v>
      </c>
      <c r="E36" s="11">
        <f>'07-يوليو'!BD40</f>
        <v/>
      </c>
      <c r="F36" s="83">
        <f>E36-D36</f>
        <v/>
      </c>
      <c r="G36" s="84">
        <f>IF(ABS(F36)&lt;0.01,"مطابق","فرق")</f>
        <v/>
      </c>
    </row>
    <row r="37" ht="19" customHeight="1">
      <c r="A37" s="70" t="n">
        <v>34</v>
      </c>
      <c r="B37" s="71" t="n">
        <v>34</v>
      </c>
      <c r="C37" s="72" t="inlineStr">
        <is>
          <t>السيد محمد عبده</t>
        </is>
      </c>
      <c r="D37" s="14" t="n">
        <v>7480</v>
      </c>
      <c r="E37" s="14">
        <f>'07-يوليو'!BD41</f>
        <v/>
      </c>
      <c r="F37" s="85">
        <f>E37-D37</f>
        <v/>
      </c>
      <c r="G37" s="86">
        <f>IF(ABS(F37)&lt;0.01,"مطابق","فرق")</f>
        <v/>
      </c>
    </row>
    <row r="38" ht="19" customHeight="1">
      <c r="A38" s="65" t="n">
        <v>35</v>
      </c>
      <c r="B38" s="66" t="n">
        <v>35</v>
      </c>
      <c r="C38" s="67" t="inlineStr">
        <is>
          <t>علاء الدين عبد الفتاح محمد</t>
        </is>
      </c>
      <c r="D38" s="11" t="n">
        <v>7640</v>
      </c>
      <c r="E38" s="11">
        <f>'07-يوليو'!BD42</f>
        <v/>
      </c>
      <c r="F38" s="83">
        <f>E38-D38</f>
        <v/>
      </c>
      <c r="G38" s="84">
        <f>IF(ABS(F38)&lt;0.01,"مطابق","فرق")</f>
        <v/>
      </c>
    </row>
    <row r="39" ht="19" customHeight="1">
      <c r="A39" s="70" t="n">
        <v>36</v>
      </c>
      <c r="B39" s="71" t="n">
        <v>36</v>
      </c>
      <c r="C39" s="72" t="inlineStr">
        <is>
          <t>إبراهيم علي عبد الجواد</t>
        </is>
      </c>
      <c r="D39" s="14" t="n">
        <v>7390</v>
      </c>
      <c r="E39" s="14">
        <f>'07-يوليو'!BD43</f>
        <v/>
      </c>
      <c r="F39" s="85">
        <f>E39-D39</f>
        <v/>
      </c>
      <c r="G39" s="86">
        <f>IF(ABS(F39)&lt;0.01,"مطابق","فرق")</f>
        <v/>
      </c>
    </row>
    <row r="40" ht="19" customHeight="1">
      <c r="A40" s="65" t="n">
        <v>37</v>
      </c>
      <c r="B40" s="66" t="n">
        <v>37</v>
      </c>
      <c r="C40" s="67" t="inlineStr">
        <is>
          <t>عبد الواحد احمد عبد المجيد</t>
        </is>
      </c>
      <c r="D40" s="11" t="n">
        <v>7480</v>
      </c>
      <c r="E40" s="11">
        <f>'07-يوليو'!BD44</f>
        <v/>
      </c>
      <c r="F40" s="83">
        <f>E40-D40</f>
        <v/>
      </c>
      <c r="G40" s="84">
        <f>IF(ABS(F40)&lt;0.01,"مطابق","فرق")</f>
        <v/>
      </c>
    </row>
    <row r="41" ht="19" customHeight="1">
      <c r="A41" s="70" t="n">
        <v>38</v>
      </c>
      <c r="B41" s="71" t="n">
        <v>38</v>
      </c>
      <c r="C41" s="72" t="inlineStr">
        <is>
          <t>محمد عبد الحميد محمد الجاويش</t>
        </is>
      </c>
      <c r="D41" s="14" t="n">
        <v>9120</v>
      </c>
      <c r="E41" s="14">
        <f>'07-يوليو'!BD45</f>
        <v/>
      </c>
      <c r="F41" s="85">
        <f>E41-D41</f>
        <v/>
      </c>
      <c r="G41" s="86">
        <f>IF(ABS(F41)&lt;0.01,"مطابق","فرق")</f>
        <v/>
      </c>
    </row>
    <row r="42" ht="19" customHeight="1">
      <c r="A42" s="65" t="n">
        <v>39</v>
      </c>
      <c r="B42" s="66" t="n">
        <v>39</v>
      </c>
      <c r="C42" s="67" t="inlineStr">
        <is>
          <t>سمير محمد صالح محمد</t>
        </is>
      </c>
      <c r="D42" s="11" t="n">
        <v>7390</v>
      </c>
      <c r="E42" s="11">
        <f>'07-يوليو'!BD46</f>
        <v/>
      </c>
      <c r="F42" s="83">
        <f>E42-D42</f>
        <v/>
      </c>
      <c r="G42" s="84">
        <f>IF(ABS(F42)&lt;0.01,"مطابق","فرق")</f>
        <v/>
      </c>
    </row>
    <row r="43" ht="19" customHeight="1">
      <c r="A43" s="70" t="n">
        <v>40</v>
      </c>
      <c r="B43" s="71" t="n">
        <v>40</v>
      </c>
      <c r="C43" s="72" t="inlineStr">
        <is>
          <t>محمد عصام محمد محمد محمد</t>
        </is>
      </c>
      <c r="D43" s="14" t="n">
        <v>7310</v>
      </c>
      <c r="E43" s="14">
        <f>'07-يوليو'!BD47</f>
        <v/>
      </c>
      <c r="F43" s="85">
        <f>E43-D43</f>
        <v/>
      </c>
      <c r="G43" s="86">
        <f>IF(ABS(F43)&lt;0.01,"مطابق","فرق")</f>
        <v/>
      </c>
    </row>
    <row r="44" ht="19" customHeight="1">
      <c r="A44" s="65" t="n">
        <v>41</v>
      </c>
      <c r="B44" s="66" t="n">
        <v>41</v>
      </c>
      <c r="C44" s="67" t="inlineStr">
        <is>
          <t>السيد صابر محمد مهدي</t>
        </is>
      </c>
      <c r="D44" s="11" t="n">
        <v>7390</v>
      </c>
      <c r="E44" s="11">
        <f>'07-يوليو'!BD48</f>
        <v/>
      </c>
      <c r="F44" s="83">
        <f>E44-D44</f>
        <v/>
      </c>
      <c r="G44" s="84">
        <f>IF(ABS(F44)&lt;0.01,"مطابق","فرق")</f>
        <v/>
      </c>
    </row>
    <row r="45" ht="19" customHeight="1">
      <c r="A45" s="70" t="n">
        <v>42</v>
      </c>
      <c r="B45" s="71" t="n">
        <v>42</v>
      </c>
      <c r="C45" s="72" t="inlineStr">
        <is>
          <t>سامي أحمد المليجي ابوحجازي</t>
        </is>
      </c>
      <c r="D45" s="14" t="n">
        <v>540</v>
      </c>
      <c r="E45" s="14">
        <f>'07-يوليو'!BD49</f>
        <v/>
      </c>
      <c r="F45" s="85">
        <f>E45-D45</f>
        <v/>
      </c>
      <c r="G45" s="86">
        <f>IF(ABS(F45)&lt;0.01,"مطابق","فرق")</f>
        <v/>
      </c>
    </row>
    <row r="46" ht="19" customHeight="1">
      <c r="A46" s="65" t="n">
        <v>43</v>
      </c>
      <c r="B46" s="66" t="n">
        <v>43</v>
      </c>
      <c r="C46" s="67" t="inlineStr">
        <is>
          <t>علي  عبد العزيز إبراهيم الفخراني</t>
        </is>
      </c>
      <c r="D46" s="11" t="n">
        <v>8160</v>
      </c>
      <c r="E46" s="11">
        <f>'07-يوليو'!BD50</f>
        <v/>
      </c>
      <c r="F46" s="83">
        <f>E46-D46</f>
        <v/>
      </c>
      <c r="G46" s="84">
        <f>IF(ABS(F46)&lt;0.01,"مطابق","فرق")</f>
        <v/>
      </c>
    </row>
    <row r="47" ht="19" customHeight="1">
      <c r="A47" s="70" t="n">
        <v>44</v>
      </c>
      <c r="B47" s="71" t="n">
        <v>44</v>
      </c>
      <c r="C47" s="72" t="inlineStr">
        <is>
          <t>خالد عبد الرحمن عبد الغني محمد</t>
        </is>
      </c>
      <c r="D47" s="14" t="n">
        <v>6670</v>
      </c>
      <c r="E47" s="14">
        <f>'07-يوليو'!BD51</f>
        <v/>
      </c>
      <c r="F47" s="85">
        <f>E47-D47</f>
        <v/>
      </c>
      <c r="G47" s="86">
        <f>IF(ABS(F47)&lt;0.01,"مطابق","فرق")</f>
        <v/>
      </c>
    </row>
    <row r="48" ht="19" customHeight="1">
      <c r="A48" s="65" t="n">
        <v>45</v>
      </c>
      <c r="B48" s="66" t="n">
        <v>45</v>
      </c>
      <c r="C48" s="67" t="inlineStr">
        <is>
          <t>صلاح الدين فتحي الدسوقي خليل</t>
        </is>
      </c>
      <c r="D48" s="11" t="n">
        <v>7890</v>
      </c>
      <c r="E48" s="11">
        <f>'07-يوليو'!BD52</f>
        <v/>
      </c>
      <c r="F48" s="83">
        <f>E48-D48</f>
        <v/>
      </c>
      <c r="G48" s="84">
        <f>IF(ABS(F48)&lt;0.01,"مطابق","فرق")</f>
        <v/>
      </c>
    </row>
    <row r="49" ht="19" customHeight="1">
      <c r="A49" s="70" t="n">
        <v>46</v>
      </c>
      <c r="B49" s="71" t="n">
        <v>46</v>
      </c>
      <c r="C49" s="72" t="inlineStr">
        <is>
          <t>عبد المصلح محمود عبد المصلح</t>
        </is>
      </c>
      <c r="D49" s="14" t="n">
        <v>7450</v>
      </c>
      <c r="E49" s="14">
        <f>'07-يوليو'!BD53</f>
        <v/>
      </c>
      <c r="F49" s="85">
        <f>E49-D49</f>
        <v/>
      </c>
      <c r="G49" s="86">
        <f>IF(ABS(F49)&lt;0.01,"مطابق","فرق")</f>
        <v/>
      </c>
    </row>
    <row r="50" ht="19" customHeight="1">
      <c r="A50" s="65" t="n">
        <v>47</v>
      </c>
      <c r="B50" s="66" t="n">
        <v>47</v>
      </c>
      <c r="C50" s="67" t="inlineStr">
        <is>
          <t>رضا كامل سليمان محمد</t>
        </is>
      </c>
      <c r="D50" s="11" t="n">
        <v>6490</v>
      </c>
      <c r="E50" s="11">
        <f>'07-يوليو'!BD54</f>
        <v/>
      </c>
      <c r="F50" s="83">
        <f>E50-D50</f>
        <v/>
      </c>
      <c r="G50" s="84">
        <f>IF(ABS(F50)&lt;0.01,"مطابق","فرق")</f>
        <v/>
      </c>
    </row>
    <row r="51" ht="19" customHeight="1">
      <c r="A51" s="70" t="n">
        <v>48</v>
      </c>
      <c r="B51" s="71" t="n">
        <v>48</v>
      </c>
      <c r="C51" s="72" t="inlineStr">
        <is>
          <t>أحمد فرغلي  شلبي  إبراهيم</t>
        </is>
      </c>
      <c r="D51" s="14" t="n">
        <v>5190</v>
      </c>
      <c r="E51" s="14">
        <f>'07-يوليو'!BD55</f>
        <v/>
      </c>
      <c r="F51" s="85">
        <f>E51-D51</f>
        <v/>
      </c>
      <c r="G51" s="86">
        <f>IF(ABS(F51)&lt;0.01,"مطابق","فرق")</f>
        <v/>
      </c>
    </row>
    <row r="52" ht="19" customHeight="1">
      <c r="A52" s="65" t="n">
        <v>49</v>
      </c>
      <c r="B52" s="66" t="n">
        <v>49</v>
      </c>
      <c r="C52" s="67" t="inlineStr">
        <is>
          <t>أحمد  السيد محمد عوض الله</t>
        </is>
      </c>
      <c r="D52" s="11" t="n">
        <v>6910</v>
      </c>
      <c r="E52" s="11">
        <f>'07-يوليو'!BD56</f>
        <v/>
      </c>
      <c r="F52" s="83">
        <f>E52-D52</f>
        <v/>
      </c>
      <c r="G52" s="84">
        <f>IF(ABS(F52)&lt;0.01,"مطابق","فرق")</f>
        <v/>
      </c>
    </row>
    <row r="53" ht="19" customHeight="1">
      <c r="A53" s="70" t="n">
        <v>50</v>
      </c>
      <c r="B53" s="71" t="n">
        <v>50</v>
      </c>
      <c r="C53" s="72" t="inlineStr">
        <is>
          <t>رمضان عبد اللطيف محمد السيد</t>
        </is>
      </c>
      <c r="D53" s="14" t="n">
        <v>5240</v>
      </c>
      <c r="E53" s="14">
        <f>'07-يوليو'!BD57</f>
        <v/>
      </c>
      <c r="F53" s="85">
        <f>E53-D53</f>
        <v/>
      </c>
      <c r="G53" s="86">
        <f>IF(ABS(F53)&lt;0.01,"مطابق","فرق")</f>
        <v/>
      </c>
    </row>
    <row r="54" ht="19" customHeight="1">
      <c r="A54" s="65" t="n">
        <v>51</v>
      </c>
      <c r="B54" s="66" t="n">
        <v>51</v>
      </c>
      <c r="C54" s="67" t="inlineStr">
        <is>
          <t>محمد عطوه  محمود الجندي</t>
        </is>
      </c>
      <c r="D54" s="11" t="n">
        <v>7450</v>
      </c>
      <c r="E54" s="11">
        <f>'07-يوليو'!BD58</f>
        <v/>
      </c>
      <c r="F54" s="83">
        <f>E54-D54</f>
        <v/>
      </c>
      <c r="G54" s="84">
        <f>IF(ABS(F54)&lt;0.01,"مطابق","فرق")</f>
        <v/>
      </c>
    </row>
    <row r="55" ht="19" customHeight="1">
      <c r="A55" s="70" t="n">
        <v>52</v>
      </c>
      <c r="B55" s="71" t="n">
        <v>52</v>
      </c>
      <c r="C55" s="72" t="inlineStr">
        <is>
          <t>نبيل علي إبراهيم</t>
        </is>
      </c>
      <c r="D55" s="14" t="n">
        <v>7510</v>
      </c>
      <c r="E55" s="14">
        <f>'07-يوليو'!BD59</f>
        <v/>
      </c>
      <c r="F55" s="85">
        <f>E55-D55</f>
        <v/>
      </c>
      <c r="G55" s="86">
        <f>IF(ABS(F55)&lt;0.01,"مطابق","فرق")</f>
        <v/>
      </c>
    </row>
    <row r="56" ht="19" customHeight="1">
      <c r="A56" s="65" t="n">
        <v>53</v>
      </c>
      <c r="B56" s="66" t="n">
        <v>53</v>
      </c>
      <c r="C56" s="67" t="inlineStr">
        <is>
          <t>محمد إبراهيم مصطفي</t>
        </is>
      </c>
      <c r="D56" s="11" t="n">
        <v>7240</v>
      </c>
      <c r="E56" s="11">
        <f>'07-يوليو'!BD60</f>
        <v/>
      </c>
      <c r="F56" s="83">
        <f>E56-D56</f>
        <v/>
      </c>
      <c r="G56" s="84">
        <f>IF(ABS(F56)&lt;0.01,"مطابق","فرق")</f>
        <v/>
      </c>
    </row>
    <row r="57" ht="19" customHeight="1">
      <c r="A57" s="70" t="n">
        <v>54</v>
      </c>
      <c r="B57" s="71" t="n">
        <v>54</v>
      </c>
      <c r="C57" s="72" t="inlineStr">
        <is>
          <t>بلال أحمد شوقي</t>
        </is>
      </c>
      <c r="D57" s="14" t="n">
        <v>950</v>
      </c>
      <c r="E57" s="14">
        <f>'07-يوليو'!BD61</f>
        <v/>
      </c>
      <c r="F57" s="85">
        <f>E57-D57</f>
        <v/>
      </c>
      <c r="G57" s="86">
        <f>IF(ABS(F57)&lt;0.01,"مطابق","فرق")</f>
        <v/>
      </c>
    </row>
    <row r="58" ht="19" customHeight="1">
      <c r="A58" s="65" t="n">
        <v>55</v>
      </c>
      <c r="B58" s="66" t="n">
        <v>55</v>
      </c>
      <c r="C58" s="67" t="inlineStr">
        <is>
          <t>محمود علي محمد علي</t>
        </is>
      </c>
      <c r="D58" s="11" t="n">
        <v>1040</v>
      </c>
      <c r="E58" s="11">
        <f>'07-يوليو'!BD62</f>
        <v/>
      </c>
      <c r="F58" s="83">
        <f>E58-D58</f>
        <v/>
      </c>
      <c r="G58" s="84">
        <f>IF(ABS(F58)&lt;0.01,"مطابق","فرق")</f>
        <v/>
      </c>
    </row>
    <row r="59" ht="19" customHeight="1">
      <c r="A59" s="70" t="n">
        <v>56</v>
      </c>
      <c r="B59" s="71" t="n">
        <v>56</v>
      </c>
      <c r="C59" s="72" t="inlineStr">
        <is>
          <t>رضا بسيوني إبراهيم</t>
        </is>
      </c>
      <c r="D59" s="14" t="n">
        <v>3930</v>
      </c>
      <c r="E59" s="14">
        <f>'07-يوليو'!BD63</f>
        <v/>
      </c>
      <c r="F59" s="85">
        <f>E59-D59</f>
        <v/>
      </c>
      <c r="G59" s="86">
        <f>IF(ABS(F59)&lt;0.01,"مطابق","فرق")</f>
        <v/>
      </c>
    </row>
    <row r="60" ht="19" customHeight="1">
      <c r="A60" s="65" t="n">
        <v>57</v>
      </c>
      <c r="B60" s="66" t="n">
        <v>57</v>
      </c>
      <c r="C60" s="67" t="inlineStr">
        <is>
          <t>حسن صالح حسن إبراهيم</t>
        </is>
      </c>
      <c r="D60" s="11" t="n">
        <v>60</v>
      </c>
      <c r="E60" s="11">
        <f>'07-يوليو'!BD64</f>
        <v/>
      </c>
      <c r="F60" s="83">
        <f>E60-D60</f>
        <v/>
      </c>
      <c r="G60" s="84">
        <f>IF(ABS(F60)&lt;0.01,"مطابق","فرق")</f>
        <v/>
      </c>
    </row>
    <row r="61" ht="19" customHeight="1">
      <c r="A61" s="70" t="n">
        <v>58</v>
      </c>
      <c r="B61" s="71" t="n">
        <v>58</v>
      </c>
      <c r="C61" s="72" t="inlineStr">
        <is>
          <t>علي عبده السيد علي</t>
        </is>
      </c>
      <c r="D61" s="14" t="n">
        <v>670</v>
      </c>
      <c r="E61" s="14">
        <f>'07-يوليو'!BD65</f>
        <v/>
      </c>
      <c r="F61" s="85">
        <f>E61-D61</f>
        <v/>
      </c>
      <c r="G61" s="86">
        <f>IF(ABS(F61)&lt;0.01,"مطابق","فرق")</f>
        <v/>
      </c>
    </row>
    <row r="62" ht="19" customHeight="1">
      <c r="A62" s="65" t="n">
        <v>59</v>
      </c>
      <c r="B62" s="66" t="n">
        <v>59</v>
      </c>
      <c r="C62" s="67" t="inlineStr">
        <is>
          <t>حسن محمد حسن حسيني</t>
        </is>
      </c>
      <c r="D62" s="11" t="n">
        <v>1666.67</v>
      </c>
      <c r="E62" s="11">
        <f>'07-يوليو'!BD66</f>
        <v/>
      </c>
      <c r="F62" s="83">
        <f>E62-D62</f>
        <v/>
      </c>
      <c r="G62" s="84">
        <f>IF(ABS(F62)&lt;0.01,"مطابق","فرق")</f>
        <v/>
      </c>
    </row>
    <row r="63">
      <c r="A63" s="15" t="inlineStr">
        <is>
          <t>الإجمالي</t>
        </is>
      </c>
      <c r="B63" s="55" t="n"/>
      <c r="C63" s="55" t="n"/>
      <c r="D63" s="17">
        <f>SUM(D4:D62)</f>
        <v/>
      </c>
      <c r="E63" s="17">
        <f>SUM(E4:E62)</f>
        <v/>
      </c>
      <c r="F63" s="17">
        <f>SUM(F4:F62)</f>
        <v/>
      </c>
      <c r="G63" s="28">
        <f>COUNTIF(G4:G62,"مطابق")&amp;" من 59"</f>
        <v/>
      </c>
    </row>
    <row r="65">
      <c r="A65" s="20" t="inlineStr">
        <is>
          <t>ملاحظات المحاسب:  •  الشيت القديم كان يحسب: الأساسي + الأساسي ÷ 30 × (أيام الشهر − 27)، ثم يُضاف بدل التأمين والوجبات وبدل العطلة (يومي 2 و23 × 2) ويُخصم الجزاء.  •  الفرق صفر في كل الصفوف يعني أن الملف الجديد يطبّق نفس النظام حرفيًا.  •  الموظفون أصحاب «تعديل يدوي» في يوليو (أكواد 15، 43، 50، 55، 56، 57، 58، 59) كانت أيامهم مُدخلة يدويًا في الشيت القديم فوُضعت في عمود «تعديل يدوي» للحفاظ على نفس النتيجة.</t>
        </is>
      </c>
    </row>
    <row r="66"/>
    <row r="67"/>
    <row r="68"/>
  </sheetData>
  <mergeCells count="4">
    <mergeCell ref="A65:G68"/>
    <mergeCell ref="A2:G2"/>
    <mergeCell ref="A63:C63"/>
    <mergeCell ref="A1:G1"/>
  </mergeCells>
  <conditionalFormatting sqref="G4:G62">
    <cfRule type="expression" priority="1" dxfId="6">
      <formula>$G4="فرق"</formula>
    </cfRule>
    <cfRule type="expression" priority="2" dxfId="7">
      <formula>$G4="مطابق"</formula>
    </cfRule>
  </conditionalFormatting>
  <pageMargins left="0.75" right="0.75" top="1" bottom="1" header="0.5" footer="0.5"/>
</worksheet>
</file>

<file path=xl/worksheets/sheet16.xml><?xml version="1.0" encoding="utf-8"?>
<worksheet xmlns="http://schemas.openxmlformats.org/spreadsheetml/2006/main">
  <sheetPr>
    <tabColor rgb="000F7B6C"/>
    <outlinePr summaryBelow="1" summaryRight="1"/>
    <pageSetUpPr fitToPage="1"/>
  </sheetPr>
  <dimension ref="A1:K66"/>
  <sheetViews>
    <sheetView showGridLines="0" rightToLeft="1" zoomScale="100" workbookViewId="0">
      <pane xSplit="3" ySplit="6" topLeftCell="D7" activePane="bottomRight" state="frozen"/>
      <selection pane="topRight"/>
      <selection pane="bottomLeft"/>
      <selection pane="bottomRight" activeCell="A1" sqref="A1"/>
    </sheetView>
  </sheetViews>
  <sheetFormatPr baseColWidth="8" defaultRowHeight="15"/>
  <cols>
    <col width="5" customWidth="1" min="1" max="1"/>
    <col width="8" customWidth="1" min="2" max="2"/>
    <col width="34" customWidth="1" min="3" max="3"/>
    <col width="11" customWidth="1" min="4" max="4"/>
    <col width="15" customWidth="1" min="5" max="5"/>
    <col width="12" customWidth="1" min="6" max="6"/>
    <col width="11" customWidth="1" min="7" max="7"/>
    <col width="11" customWidth="1" min="8" max="8"/>
    <col width="13" customWidth="1" min="9" max="9"/>
    <col width="12" customWidth="1" min="10" max="10"/>
    <col width="30" customWidth="1" min="11" max="11"/>
  </cols>
  <sheetData>
    <row r="1" ht="40" customHeight="1">
      <c r="A1" s="21" t="inlineStr">
        <is>
          <t>بيانات الموظفين — الراتب الأساسي وبدل التأمين وبدل الوجبة</t>
        </is>
      </c>
    </row>
    <row r="2" ht="24" customHeight="1">
      <c r="A2" s="22" t="inlineStr">
        <is>
          <t>هذا هو المصدر الوحيد لبيانات كل موظف — أي تعديل هنا ينتقل تلقائيًا لكل شهور السنة.</t>
        </is>
      </c>
    </row>
    <row r="4" ht="18" customHeight="1">
      <c r="A4" s="87" t="inlineStr">
        <is>
          <t>ملاحظة: عدّل القيم فقط — ولا تُدرج أو تحذف صفوفًا داخل الجدول.</t>
        </is>
      </c>
    </row>
    <row r="6" ht="36" customHeight="1">
      <c r="A6" s="88" t="inlineStr">
        <is>
          <t>م</t>
        </is>
      </c>
      <c r="B6" s="88" t="inlineStr">
        <is>
          <t>الكود</t>
        </is>
      </c>
      <c r="C6" s="88" t="inlineStr">
        <is>
          <t>اسم الموظف</t>
        </is>
      </c>
      <c r="D6" s="88" t="inlineStr">
        <is>
          <t>الوظيفة</t>
        </is>
      </c>
      <c r="E6" s="88" t="inlineStr">
        <is>
          <t>الرقم القومي</t>
        </is>
      </c>
      <c r="F6" s="88" t="inlineStr">
        <is>
          <t>الراتب الأساسي</t>
        </is>
      </c>
      <c r="G6" s="88" t="inlineStr">
        <is>
          <t>بدل التأمين (+)</t>
        </is>
      </c>
      <c r="H6" s="88" t="inlineStr">
        <is>
          <t>بدل الوجبة/يوم</t>
        </is>
      </c>
      <c r="I6" s="88" t="inlineStr">
        <is>
          <t>الحالة</t>
        </is>
      </c>
      <c r="J6" s="88" t="inlineStr">
        <is>
          <t>تاريخ التعيين</t>
        </is>
      </c>
      <c r="K6" s="88" t="inlineStr">
        <is>
          <t>ملاحظات</t>
        </is>
      </c>
    </row>
    <row r="7" ht="21" customHeight="1">
      <c r="A7" s="39" t="n">
        <v>1</v>
      </c>
      <c r="B7" s="89" t="n">
        <v>1</v>
      </c>
      <c r="C7" s="41" t="inlineStr">
        <is>
          <t>صابر محمود محمد حسن</t>
        </is>
      </c>
      <c r="D7" s="42" t="inlineStr">
        <is>
          <t>SO</t>
        </is>
      </c>
      <c r="E7" s="42" t="inlineStr"/>
      <c r="F7" s="47" t="n">
        <v>5000</v>
      </c>
      <c r="G7" s="47" t="n">
        <v>500</v>
      </c>
      <c r="H7" s="47" t="n">
        <v>30</v>
      </c>
      <c r="I7" s="42" t="inlineStr">
        <is>
          <t>على رأس العمل</t>
        </is>
      </c>
      <c r="J7" s="90" t="inlineStr"/>
      <c r="K7" s="42" t="inlineStr"/>
    </row>
    <row r="8" ht="21" customHeight="1">
      <c r="A8" s="49" t="n">
        <v>2</v>
      </c>
      <c r="B8" s="91" t="n">
        <v>2</v>
      </c>
      <c r="C8" s="51" t="inlineStr">
        <is>
          <t>ناجي محمد حسن ابو العزم</t>
        </is>
      </c>
      <c r="D8" s="92" t="inlineStr">
        <is>
          <t>SO</t>
        </is>
      </c>
      <c r="E8" s="92" t="n">
        <v>55</v>
      </c>
      <c r="F8" s="54" t="n">
        <v>5000</v>
      </c>
      <c r="G8" s="54" t="n">
        <v>500</v>
      </c>
      <c r="H8" s="54" t="n">
        <v>30</v>
      </c>
      <c r="I8" s="92" t="inlineStr">
        <is>
          <t>على رأس العمل</t>
        </is>
      </c>
      <c r="J8" s="93" t="inlineStr"/>
      <c r="K8" s="92" t="inlineStr"/>
    </row>
    <row r="9" ht="21" customHeight="1">
      <c r="A9" s="39" t="n">
        <v>3</v>
      </c>
      <c r="B9" s="89" t="n">
        <v>3</v>
      </c>
      <c r="C9" s="41" t="inlineStr">
        <is>
          <t>طه سامي طه تله</t>
        </is>
      </c>
      <c r="D9" s="42" t="inlineStr">
        <is>
          <t>SO</t>
        </is>
      </c>
      <c r="E9" s="42" t="n">
        <v>58</v>
      </c>
      <c r="F9" s="47" t="n">
        <v>5000</v>
      </c>
      <c r="G9" s="47" t="n">
        <v>500</v>
      </c>
      <c r="H9" s="47" t="n">
        <v>30</v>
      </c>
      <c r="I9" s="42" t="inlineStr">
        <is>
          <t>على رأس العمل</t>
        </is>
      </c>
      <c r="J9" s="90" t="inlineStr"/>
      <c r="K9" s="42" t="inlineStr"/>
    </row>
    <row r="10" ht="21" customHeight="1">
      <c r="A10" s="49" t="n">
        <v>4</v>
      </c>
      <c r="B10" s="91" t="n">
        <v>4</v>
      </c>
      <c r="C10" s="51" t="inlineStr">
        <is>
          <t>مصطفي ربيع محمد حسن</t>
        </is>
      </c>
      <c r="D10" s="92" t="inlineStr">
        <is>
          <t>SO</t>
        </is>
      </c>
      <c r="E10" s="92" t="n">
        <v>66</v>
      </c>
      <c r="F10" s="54" t="n">
        <v>5000</v>
      </c>
      <c r="G10" s="54" t="n">
        <v>500</v>
      </c>
      <c r="H10" s="54" t="n">
        <v>30</v>
      </c>
      <c r="I10" s="92" t="inlineStr">
        <is>
          <t>على رأس العمل</t>
        </is>
      </c>
      <c r="J10" s="93" t="inlineStr"/>
      <c r="K10" s="92" t="inlineStr"/>
    </row>
    <row r="11" ht="21" customHeight="1">
      <c r="A11" s="39" t="n">
        <v>5</v>
      </c>
      <c r="B11" s="89" t="n">
        <v>5</v>
      </c>
      <c r="C11" s="41" t="inlineStr">
        <is>
          <t>محمد محمود خليل غنيم</t>
        </is>
      </c>
      <c r="D11" s="42" t="inlineStr">
        <is>
          <t>SO</t>
        </is>
      </c>
      <c r="E11" s="42" t="n">
        <v>130</v>
      </c>
      <c r="F11" s="47" t="n">
        <v>5000</v>
      </c>
      <c r="G11" s="47" t="n">
        <v>500</v>
      </c>
      <c r="H11" s="47" t="n">
        <v>30</v>
      </c>
      <c r="I11" s="42" t="inlineStr">
        <is>
          <t>على رأس العمل</t>
        </is>
      </c>
      <c r="J11" s="90" t="inlineStr"/>
      <c r="K11" s="42" t="inlineStr"/>
    </row>
    <row r="12" ht="21" customHeight="1">
      <c r="A12" s="49" t="n">
        <v>6</v>
      </c>
      <c r="B12" s="91" t="n">
        <v>6</v>
      </c>
      <c r="C12" s="51" t="inlineStr">
        <is>
          <t>ربيع محمد أحمد محمد</t>
        </is>
      </c>
      <c r="D12" s="92" t="inlineStr">
        <is>
          <t>SO</t>
        </is>
      </c>
      <c r="E12" s="92" t="inlineStr"/>
      <c r="F12" s="54" t="n">
        <v>5000</v>
      </c>
      <c r="G12" s="54" t="n">
        <v>500</v>
      </c>
      <c r="H12" s="54" t="n">
        <v>30</v>
      </c>
      <c r="I12" s="92" t="inlineStr">
        <is>
          <t>على رأس العمل</t>
        </is>
      </c>
      <c r="J12" s="93" t="inlineStr"/>
      <c r="K12" s="92" t="inlineStr"/>
    </row>
    <row r="13" ht="21" customHeight="1">
      <c r="A13" s="39" t="n">
        <v>7</v>
      </c>
      <c r="B13" s="89" t="n">
        <v>7</v>
      </c>
      <c r="C13" s="41" t="inlineStr">
        <is>
          <t>حماده محمد محمد عبد الباقي</t>
        </is>
      </c>
      <c r="D13" s="42" t="inlineStr">
        <is>
          <t>SO</t>
        </is>
      </c>
      <c r="E13" s="42" t="inlineStr"/>
      <c r="F13" s="47" t="n">
        <v>5000</v>
      </c>
      <c r="G13" s="47" t="n">
        <v>500</v>
      </c>
      <c r="H13" s="47" t="n">
        <v>30</v>
      </c>
      <c r="I13" s="42" t="inlineStr">
        <is>
          <t>على رأس العمل</t>
        </is>
      </c>
      <c r="J13" s="90" t="inlineStr"/>
      <c r="K13" s="42" t="inlineStr"/>
    </row>
    <row r="14" ht="21" customHeight="1">
      <c r="A14" s="49" t="n">
        <v>8</v>
      </c>
      <c r="B14" s="91" t="n">
        <v>8</v>
      </c>
      <c r="C14" s="51" t="inlineStr">
        <is>
          <t>أيمن أمين أمين حنفي</t>
        </is>
      </c>
      <c r="D14" s="92" t="inlineStr">
        <is>
          <t>SO</t>
        </is>
      </c>
      <c r="E14" s="92" t="inlineStr"/>
      <c r="F14" s="54" t="n">
        <v>5000</v>
      </c>
      <c r="G14" s="54" t="n">
        <v>500</v>
      </c>
      <c r="H14" s="54" t="n">
        <v>30</v>
      </c>
      <c r="I14" s="92" t="inlineStr">
        <is>
          <t>على رأس العمل</t>
        </is>
      </c>
      <c r="J14" s="93" t="inlineStr"/>
      <c r="K14" s="92" t="inlineStr"/>
    </row>
    <row r="15" ht="21" customHeight="1">
      <c r="A15" s="39" t="n">
        <v>9</v>
      </c>
      <c r="B15" s="89" t="n">
        <v>9</v>
      </c>
      <c r="C15" s="41" t="inlineStr">
        <is>
          <t>احمد فتحي محمد زيدان</t>
        </is>
      </c>
      <c r="D15" s="42" t="inlineStr">
        <is>
          <t>SO</t>
        </is>
      </c>
      <c r="E15" s="42" t="inlineStr"/>
      <c r="F15" s="47" t="n">
        <v>5000</v>
      </c>
      <c r="G15" s="47" t="n">
        <v>500</v>
      </c>
      <c r="H15" s="47" t="n">
        <v>30</v>
      </c>
      <c r="I15" s="42" t="inlineStr">
        <is>
          <t>على رأس العمل</t>
        </is>
      </c>
      <c r="J15" s="90" t="inlineStr"/>
      <c r="K15" s="42" t="inlineStr"/>
    </row>
    <row r="16" ht="21" customHeight="1">
      <c r="A16" s="49" t="n">
        <v>10</v>
      </c>
      <c r="B16" s="91" t="n">
        <v>10</v>
      </c>
      <c r="C16" s="51" t="inlineStr">
        <is>
          <t>البدري عبد الكريم محمد حسانين</t>
        </is>
      </c>
      <c r="D16" s="92" t="inlineStr">
        <is>
          <t>SO</t>
        </is>
      </c>
      <c r="E16" s="92" t="inlineStr"/>
      <c r="F16" s="54" t="n">
        <v>4800</v>
      </c>
      <c r="G16" s="54" t="n">
        <v>500</v>
      </c>
      <c r="H16" s="54" t="n">
        <v>30</v>
      </c>
      <c r="I16" s="92" t="inlineStr">
        <is>
          <t>على رأس العمل</t>
        </is>
      </c>
      <c r="J16" s="93" t="inlineStr"/>
      <c r="K16" s="92" t="inlineStr"/>
    </row>
    <row r="17" ht="21" customHeight="1">
      <c r="A17" s="39" t="n">
        <v>11</v>
      </c>
      <c r="B17" s="89" t="n">
        <v>11</v>
      </c>
      <c r="C17" s="41" t="inlineStr">
        <is>
          <t>أحمد عبد الرحيم خضري حسين</t>
        </is>
      </c>
      <c r="D17" s="42" t="inlineStr">
        <is>
          <t>SO</t>
        </is>
      </c>
      <c r="E17" s="42" t="inlineStr"/>
      <c r="F17" s="47" t="n">
        <v>4800</v>
      </c>
      <c r="G17" s="47" t="n">
        <v>500</v>
      </c>
      <c r="H17" s="47" t="n">
        <v>30</v>
      </c>
      <c r="I17" s="42" t="inlineStr">
        <is>
          <t>على رأس العمل</t>
        </is>
      </c>
      <c r="J17" s="90" t="inlineStr"/>
      <c r="K17" s="42" t="inlineStr"/>
    </row>
    <row r="18" ht="21" customHeight="1">
      <c r="A18" s="49" t="n">
        <v>12</v>
      </c>
      <c r="B18" s="91" t="n">
        <v>12</v>
      </c>
      <c r="C18" s="51" t="inlineStr">
        <is>
          <t>محمد سلطان النطري محمد</t>
        </is>
      </c>
      <c r="D18" s="92" t="inlineStr">
        <is>
          <t>SO</t>
        </is>
      </c>
      <c r="E18" s="92" t="inlineStr"/>
      <c r="F18" s="54" t="n">
        <v>4800</v>
      </c>
      <c r="G18" s="54" t="n">
        <v>500</v>
      </c>
      <c r="H18" s="54" t="n">
        <v>30</v>
      </c>
      <c r="I18" s="92" t="inlineStr">
        <is>
          <t>على رأس العمل</t>
        </is>
      </c>
      <c r="J18" s="93" t="inlineStr"/>
      <c r="K18" s="92" t="inlineStr"/>
    </row>
    <row r="19" ht="21" customHeight="1">
      <c r="A19" s="39" t="n">
        <v>13</v>
      </c>
      <c r="B19" s="89" t="n">
        <v>13</v>
      </c>
      <c r="C19" s="41" t="inlineStr">
        <is>
          <t>مصطفي محمد مصطفي نوبي</t>
        </is>
      </c>
      <c r="D19" s="42" t="inlineStr">
        <is>
          <t>SO</t>
        </is>
      </c>
      <c r="E19" s="42" t="inlineStr"/>
      <c r="F19" s="47" t="n">
        <v>4800</v>
      </c>
      <c r="G19" s="47" t="n">
        <v>500</v>
      </c>
      <c r="H19" s="47" t="n">
        <v>30</v>
      </c>
      <c r="I19" s="42" t="inlineStr">
        <is>
          <t>على رأس العمل</t>
        </is>
      </c>
      <c r="J19" s="90" t="inlineStr"/>
      <c r="K19" s="42" t="inlineStr"/>
    </row>
    <row r="20" ht="21" customHeight="1">
      <c r="A20" s="49" t="n">
        <v>14</v>
      </c>
      <c r="B20" s="91" t="n">
        <v>14</v>
      </c>
      <c r="C20" s="51" t="inlineStr">
        <is>
          <t>محمد بهي الدين برعي مصطفي</t>
        </is>
      </c>
      <c r="D20" s="92" t="inlineStr">
        <is>
          <t>SO</t>
        </is>
      </c>
      <c r="E20" s="92" t="inlineStr"/>
      <c r="F20" s="54" t="n">
        <v>4800</v>
      </c>
      <c r="G20" s="54" t="n">
        <v>500</v>
      </c>
      <c r="H20" s="54" t="n">
        <v>30</v>
      </c>
      <c r="I20" s="92" t="inlineStr">
        <is>
          <t>على رأس العمل</t>
        </is>
      </c>
      <c r="J20" s="93" t="inlineStr"/>
      <c r="K20" s="92" t="inlineStr"/>
    </row>
    <row r="21" ht="21" customHeight="1">
      <c r="A21" s="39" t="n">
        <v>15</v>
      </c>
      <c r="B21" s="89" t="n">
        <v>15</v>
      </c>
      <c r="C21" s="41" t="inlineStr">
        <is>
          <t>سامح عبد العزيز أحمد صقر</t>
        </is>
      </c>
      <c r="D21" s="42" t="inlineStr">
        <is>
          <t>SUP</t>
        </is>
      </c>
      <c r="E21" s="42" t="inlineStr"/>
      <c r="F21" s="47" t="n">
        <v>8200</v>
      </c>
      <c r="G21" s="47" t="n">
        <v>500</v>
      </c>
      <c r="H21" s="47" t="n">
        <v>0</v>
      </c>
      <c r="I21" s="42" t="inlineStr">
        <is>
          <t>على رأس العمل</t>
        </is>
      </c>
      <c r="J21" s="90" t="inlineStr"/>
      <c r="K21" s="42" t="inlineStr"/>
    </row>
    <row r="22" ht="21" customHeight="1">
      <c r="A22" s="49" t="n">
        <v>16</v>
      </c>
      <c r="B22" s="91" t="n">
        <v>16</v>
      </c>
      <c r="C22" s="51" t="inlineStr">
        <is>
          <t>ماجد محمد علي عويضه</t>
        </is>
      </c>
      <c r="D22" s="92" t="inlineStr">
        <is>
          <t>SO</t>
        </is>
      </c>
      <c r="E22" s="92" t="inlineStr"/>
      <c r="F22" s="54" t="n">
        <v>4800</v>
      </c>
      <c r="G22" s="54" t="n">
        <v>500</v>
      </c>
      <c r="H22" s="54" t="n">
        <v>30</v>
      </c>
      <c r="I22" s="92" t="inlineStr">
        <is>
          <t>على رأس العمل</t>
        </is>
      </c>
      <c r="J22" s="93" t="inlineStr"/>
      <c r="K22" s="92" t="inlineStr"/>
    </row>
    <row r="23" ht="21" customHeight="1">
      <c r="A23" s="39" t="n">
        <v>17</v>
      </c>
      <c r="B23" s="89" t="n">
        <v>17</v>
      </c>
      <c r="C23" s="41" t="inlineStr">
        <is>
          <t>صلاح عبد الستار محمد علي</t>
        </is>
      </c>
      <c r="D23" s="42" t="inlineStr">
        <is>
          <t>SO</t>
        </is>
      </c>
      <c r="E23" s="42" t="inlineStr"/>
      <c r="F23" s="47" t="n">
        <v>4800</v>
      </c>
      <c r="G23" s="47" t="n">
        <v>500</v>
      </c>
      <c r="H23" s="47" t="n">
        <v>30</v>
      </c>
      <c r="I23" s="42" t="inlineStr">
        <is>
          <t>على رأس العمل</t>
        </is>
      </c>
      <c r="J23" s="90" t="inlineStr"/>
      <c r="K23" s="42" t="inlineStr"/>
    </row>
    <row r="24" ht="21" customHeight="1">
      <c r="A24" s="49" t="n">
        <v>18</v>
      </c>
      <c r="B24" s="91" t="n">
        <v>18</v>
      </c>
      <c r="C24" s="51" t="inlineStr">
        <is>
          <t>عمر شحات مصطفي رضوان</t>
        </is>
      </c>
      <c r="D24" s="92" t="inlineStr">
        <is>
          <t>SO</t>
        </is>
      </c>
      <c r="E24" s="92" t="inlineStr"/>
      <c r="F24" s="54" t="n">
        <v>4800</v>
      </c>
      <c r="G24" s="54" t="n">
        <v>500</v>
      </c>
      <c r="H24" s="54" t="n">
        <v>30</v>
      </c>
      <c r="I24" s="92" t="inlineStr">
        <is>
          <t>على رأس العمل</t>
        </is>
      </c>
      <c r="J24" s="93" t="inlineStr"/>
      <c r="K24" s="92" t="inlineStr"/>
    </row>
    <row r="25" ht="21" customHeight="1">
      <c r="A25" s="39" t="n">
        <v>19</v>
      </c>
      <c r="B25" s="89" t="n">
        <v>19</v>
      </c>
      <c r="C25" s="41" t="inlineStr">
        <is>
          <t>محمد الصغير مسلم عبد العال</t>
        </is>
      </c>
      <c r="D25" s="42" t="inlineStr">
        <is>
          <t>SO</t>
        </is>
      </c>
      <c r="E25" s="42" t="inlineStr"/>
      <c r="F25" s="47" t="n">
        <v>4800</v>
      </c>
      <c r="G25" s="47" t="n">
        <v>500</v>
      </c>
      <c r="H25" s="47" t="n">
        <v>30</v>
      </c>
      <c r="I25" s="42" t="inlineStr">
        <is>
          <t>على رأس العمل</t>
        </is>
      </c>
      <c r="J25" s="90" t="inlineStr"/>
      <c r="K25" s="42" t="inlineStr"/>
    </row>
    <row r="26" ht="21" customHeight="1">
      <c r="A26" s="49" t="n">
        <v>20</v>
      </c>
      <c r="B26" s="91" t="n">
        <v>20</v>
      </c>
      <c r="C26" s="51" t="inlineStr">
        <is>
          <t>غريب محمد علي أحمد</t>
        </is>
      </c>
      <c r="D26" s="92" t="inlineStr">
        <is>
          <t>SO</t>
        </is>
      </c>
      <c r="E26" s="92" t="inlineStr"/>
      <c r="F26" s="54" t="n">
        <v>4800</v>
      </c>
      <c r="G26" s="54" t="n">
        <v>500</v>
      </c>
      <c r="H26" s="54" t="n">
        <v>30</v>
      </c>
      <c r="I26" s="92" t="inlineStr">
        <is>
          <t>على رأس العمل</t>
        </is>
      </c>
      <c r="J26" s="93" t="inlineStr"/>
      <c r="K26" s="92" t="inlineStr"/>
    </row>
    <row r="27" ht="21" customHeight="1">
      <c r="A27" s="39" t="n">
        <v>21</v>
      </c>
      <c r="B27" s="89" t="n">
        <v>21</v>
      </c>
      <c r="C27" s="41" t="inlineStr">
        <is>
          <t>حسين سعيد حسين محمد</t>
        </is>
      </c>
      <c r="D27" s="42" t="inlineStr">
        <is>
          <t>SO</t>
        </is>
      </c>
      <c r="E27" s="42" t="inlineStr"/>
      <c r="F27" s="47" t="n">
        <v>4800</v>
      </c>
      <c r="G27" s="47" t="n">
        <v>500</v>
      </c>
      <c r="H27" s="47" t="n">
        <v>30</v>
      </c>
      <c r="I27" s="42" t="inlineStr">
        <is>
          <t>على رأس العمل</t>
        </is>
      </c>
      <c r="J27" s="90" t="inlineStr"/>
      <c r="K27" s="42" t="inlineStr"/>
    </row>
    <row r="28" ht="21" customHeight="1">
      <c r="A28" s="49" t="n">
        <v>22</v>
      </c>
      <c r="B28" s="91" t="n">
        <v>22</v>
      </c>
      <c r="C28" s="51" t="inlineStr">
        <is>
          <t>جمال السيد محمد سليم</t>
        </is>
      </c>
      <c r="D28" s="92" t="inlineStr">
        <is>
          <t>SO</t>
        </is>
      </c>
      <c r="E28" s="92" t="inlineStr"/>
      <c r="F28" s="54" t="n">
        <v>4800</v>
      </c>
      <c r="G28" s="54" t="n">
        <v>500</v>
      </c>
      <c r="H28" s="54" t="n">
        <v>30</v>
      </c>
      <c r="I28" s="92" t="inlineStr">
        <is>
          <t>على رأس العمل</t>
        </is>
      </c>
      <c r="J28" s="93" t="inlineStr"/>
      <c r="K28" s="92" t="inlineStr"/>
    </row>
    <row r="29" ht="21" customHeight="1">
      <c r="A29" s="39" t="n">
        <v>23</v>
      </c>
      <c r="B29" s="89" t="n">
        <v>23</v>
      </c>
      <c r="C29" s="41" t="inlineStr">
        <is>
          <t>رمضان إبراهيم مرسي علي</t>
        </is>
      </c>
      <c r="D29" s="42" t="inlineStr">
        <is>
          <t>SO</t>
        </is>
      </c>
      <c r="E29" s="42" t="inlineStr"/>
      <c r="F29" s="47" t="n">
        <v>4800</v>
      </c>
      <c r="G29" s="47" t="n">
        <v>500</v>
      </c>
      <c r="H29" s="47" t="n">
        <v>30</v>
      </c>
      <c r="I29" s="42" t="inlineStr">
        <is>
          <t>على رأس العمل</t>
        </is>
      </c>
      <c r="J29" s="90" t="inlineStr"/>
      <c r="K29" s="42" t="inlineStr"/>
    </row>
    <row r="30" ht="21" customHeight="1">
      <c r="A30" s="49" t="n">
        <v>24</v>
      </c>
      <c r="B30" s="91" t="n">
        <v>24</v>
      </c>
      <c r="C30" s="51" t="inlineStr">
        <is>
          <t>عبد العزيز سعد الدين عبد العزيز</t>
        </is>
      </c>
      <c r="D30" s="92" t="inlineStr">
        <is>
          <t>SO</t>
        </is>
      </c>
      <c r="E30" s="92" t="inlineStr"/>
      <c r="F30" s="54" t="n">
        <v>4800</v>
      </c>
      <c r="G30" s="54" t="n">
        <v>500</v>
      </c>
      <c r="H30" s="54" t="n">
        <v>30</v>
      </c>
      <c r="I30" s="92" t="inlineStr">
        <is>
          <t>على رأس العمل</t>
        </is>
      </c>
      <c r="J30" s="93" t="inlineStr"/>
      <c r="K30" s="92" t="inlineStr"/>
    </row>
    <row r="31" ht="21" customHeight="1">
      <c r="A31" s="39" t="n">
        <v>25</v>
      </c>
      <c r="B31" s="89" t="n">
        <v>25</v>
      </c>
      <c r="C31" s="41" t="inlineStr">
        <is>
          <t>سمير نجيب حسن الطباخ</t>
        </is>
      </c>
      <c r="D31" s="42" t="inlineStr">
        <is>
          <t>SO</t>
        </is>
      </c>
      <c r="E31" s="42" t="inlineStr"/>
      <c r="F31" s="47" t="n">
        <v>4800</v>
      </c>
      <c r="G31" s="47" t="n">
        <v>500</v>
      </c>
      <c r="H31" s="47" t="n">
        <v>30</v>
      </c>
      <c r="I31" s="42" t="inlineStr">
        <is>
          <t>على رأس العمل</t>
        </is>
      </c>
      <c r="J31" s="90" t="inlineStr"/>
      <c r="K31" s="42" t="inlineStr"/>
    </row>
    <row r="32" ht="21" customHeight="1">
      <c r="A32" s="49" t="n">
        <v>26</v>
      </c>
      <c r="B32" s="91" t="n">
        <v>26</v>
      </c>
      <c r="C32" s="51" t="inlineStr">
        <is>
          <t>سلام أحمد سيد سالم</t>
        </is>
      </c>
      <c r="D32" s="92" t="inlineStr">
        <is>
          <t>SO</t>
        </is>
      </c>
      <c r="E32" s="92" t="inlineStr"/>
      <c r="F32" s="54" t="n">
        <v>4800</v>
      </c>
      <c r="G32" s="54" t="n">
        <v>500</v>
      </c>
      <c r="H32" s="54" t="n">
        <v>30</v>
      </c>
      <c r="I32" s="92" t="inlineStr">
        <is>
          <t>على رأس العمل</t>
        </is>
      </c>
      <c r="J32" s="93" t="inlineStr"/>
      <c r="K32" s="92" t="inlineStr"/>
    </row>
    <row r="33" ht="21" customHeight="1">
      <c r="A33" s="39" t="n">
        <v>27</v>
      </c>
      <c r="B33" s="89" t="n">
        <v>27</v>
      </c>
      <c r="C33" s="41" t="inlineStr">
        <is>
          <t>سامح عبد العاطي عبد المقصود</t>
        </is>
      </c>
      <c r="D33" s="42" t="inlineStr">
        <is>
          <t>SO</t>
        </is>
      </c>
      <c r="E33" s="42" t="inlineStr"/>
      <c r="F33" s="47" t="n">
        <v>4800</v>
      </c>
      <c r="G33" s="47" t="n">
        <v>500</v>
      </c>
      <c r="H33" s="47" t="n">
        <v>30</v>
      </c>
      <c r="I33" s="42" t="inlineStr">
        <is>
          <t>على رأس العمل</t>
        </is>
      </c>
      <c r="J33" s="90" t="inlineStr"/>
      <c r="K33" s="42" t="inlineStr"/>
    </row>
    <row r="34" ht="21" customHeight="1">
      <c r="A34" s="49" t="n">
        <v>28</v>
      </c>
      <c r="B34" s="91" t="n">
        <v>28</v>
      </c>
      <c r="C34" s="51" t="inlineStr">
        <is>
          <t>حسن علي حسن زيدان</t>
        </is>
      </c>
      <c r="D34" s="92" t="inlineStr">
        <is>
          <t>SO</t>
        </is>
      </c>
      <c r="E34" s="92" t="inlineStr"/>
      <c r="F34" s="54" t="n">
        <v>4800</v>
      </c>
      <c r="G34" s="54" t="n">
        <v>250</v>
      </c>
      <c r="H34" s="54" t="n">
        <v>30</v>
      </c>
      <c r="I34" s="92" t="inlineStr">
        <is>
          <t>على رأس العمل</t>
        </is>
      </c>
      <c r="J34" s="93" t="inlineStr"/>
      <c r="K34" s="92" t="inlineStr"/>
    </row>
    <row r="35" ht="21" customHeight="1">
      <c r="A35" s="39" t="n">
        <v>29</v>
      </c>
      <c r="B35" s="89" t="n">
        <v>29</v>
      </c>
      <c r="C35" s="41" t="inlineStr">
        <is>
          <t>هاني محمد عبد الوهاب</t>
        </is>
      </c>
      <c r="D35" s="42" t="inlineStr">
        <is>
          <t>SO</t>
        </is>
      </c>
      <c r="E35" s="42" t="inlineStr"/>
      <c r="F35" s="47" t="n">
        <v>4800</v>
      </c>
      <c r="G35" s="47" t="n">
        <v>500</v>
      </c>
      <c r="H35" s="47" t="n">
        <v>30</v>
      </c>
      <c r="I35" s="42" t="inlineStr">
        <is>
          <t>على رأس العمل</t>
        </is>
      </c>
      <c r="J35" s="90" t="inlineStr"/>
      <c r="K35" s="42" t="inlineStr"/>
    </row>
    <row r="36" ht="21" customHeight="1">
      <c r="A36" s="49" t="n">
        <v>30</v>
      </c>
      <c r="B36" s="91" t="n">
        <v>30</v>
      </c>
      <c r="C36" s="51" t="inlineStr">
        <is>
          <t>مصطفي محمد محمد السيد</t>
        </is>
      </c>
      <c r="D36" s="92" t="inlineStr">
        <is>
          <t>SO</t>
        </is>
      </c>
      <c r="E36" s="92" t="inlineStr"/>
      <c r="F36" s="54" t="n">
        <v>4800</v>
      </c>
      <c r="G36" s="54" t="n">
        <v>500</v>
      </c>
      <c r="H36" s="54" t="n">
        <v>30</v>
      </c>
      <c r="I36" s="92" t="inlineStr">
        <is>
          <t>على رأس العمل</t>
        </is>
      </c>
      <c r="J36" s="93" t="inlineStr"/>
      <c r="K36" s="92" t="inlineStr"/>
    </row>
    <row r="37" ht="21" customHeight="1">
      <c r="A37" s="39" t="n">
        <v>31</v>
      </c>
      <c r="B37" s="89" t="n">
        <v>31</v>
      </c>
      <c r="C37" s="41" t="inlineStr">
        <is>
          <t>شهدي محمحد محمد موسي</t>
        </is>
      </c>
      <c r="D37" s="42" t="inlineStr">
        <is>
          <t>SO</t>
        </is>
      </c>
      <c r="E37" s="42" t="inlineStr"/>
      <c r="F37" s="47" t="n">
        <v>4800</v>
      </c>
      <c r="G37" s="47" t="n">
        <v>500</v>
      </c>
      <c r="H37" s="47" t="n">
        <v>30</v>
      </c>
      <c r="I37" s="42" t="inlineStr">
        <is>
          <t>على رأس العمل</t>
        </is>
      </c>
      <c r="J37" s="90" t="inlineStr"/>
      <c r="K37" s="42" t="inlineStr"/>
    </row>
    <row r="38" ht="21" customHeight="1">
      <c r="A38" s="49" t="n">
        <v>32</v>
      </c>
      <c r="B38" s="91" t="n">
        <v>32</v>
      </c>
      <c r="C38" s="51" t="inlineStr">
        <is>
          <t>رشاد إبراهيم السيد</t>
        </is>
      </c>
      <c r="D38" s="92" t="inlineStr">
        <is>
          <t>SO</t>
        </is>
      </c>
      <c r="E38" s="92" t="inlineStr"/>
      <c r="F38" s="54" t="n">
        <v>4800</v>
      </c>
      <c r="G38" s="54" t="n">
        <v>500</v>
      </c>
      <c r="H38" s="54" t="n">
        <v>30</v>
      </c>
      <c r="I38" s="92" t="inlineStr">
        <is>
          <t>على رأس العمل</t>
        </is>
      </c>
      <c r="J38" s="93" t="inlineStr"/>
      <c r="K38" s="92" t="inlineStr"/>
    </row>
    <row r="39" ht="21" customHeight="1">
      <c r="A39" s="39" t="n">
        <v>33</v>
      </c>
      <c r="B39" s="89" t="n">
        <v>33</v>
      </c>
      <c r="C39" s="41" t="inlineStr">
        <is>
          <t>آدهم البلاسي يوسف إبراهيم</t>
        </is>
      </c>
      <c r="D39" s="42" t="inlineStr">
        <is>
          <t>SO</t>
        </is>
      </c>
      <c r="E39" s="42" t="inlineStr"/>
      <c r="F39" s="47" t="n">
        <v>4800</v>
      </c>
      <c r="G39" s="47" t="n">
        <v>500</v>
      </c>
      <c r="H39" s="47" t="n">
        <v>30</v>
      </c>
      <c r="I39" s="42" t="inlineStr">
        <is>
          <t>على رأس العمل</t>
        </is>
      </c>
      <c r="J39" s="90" t="inlineStr"/>
      <c r="K39" s="42" t="inlineStr"/>
    </row>
    <row r="40" ht="21" customHeight="1">
      <c r="A40" s="49" t="n">
        <v>34</v>
      </c>
      <c r="B40" s="91" t="n">
        <v>34</v>
      </c>
      <c r="C40" s="51" t="inlineStr">
        <is>
          <t>السيد محمد عبده</t>
        </is>
      </c>
      <c r="D40" s="92" t="inlineStr">
        <is>
          <t>SO</t>
        </is>
      </c>
      <c r="E40" s="92" t="inlineStr"/>
      <c r="F40" s="54" t="n">
        <v>4800</v>
      </c>
      <c r="G40" s="54" t="n">
        <v>500</v>
      </c>
      <c r="H40" s="54" t="n">
        <v>30</v>
      </c>
      <c r="I40" s="92" t="inlineStr">
        <is>
          <t>على رأس العمل</t>
        </is>
      </c>
      <c r="J40" s="93" t="inlineStr"/>
      <c r="K40" s="92" t="inlineStr"/>
    </row>
    <row r="41" ht="21" customHeight="1">
      <c r="A41" s="39" t="n">
        <v>35</v>
      </c>
      <c r="B41" s="89" t="n">
        <v>35</v>
      </c>
      <c r="C41" s="41" t="inlineStr">
        <is>
          <t>علاء الدين عبد الفتاح محمد</t>
        </is>
      </c>
      <c r="D41" s="42" t="inlineStr">
        <is>
          <t>SO</t>
        </is>
      </c>
      <c r="E41" s="42" t="inlineStr"/>
      <c r="F41" s="47" t="n">
        <v>4800</v>
      </c>
      <c r="G41" s="47" t="n">
        <v>500</v>
      </c>
      <c r="H41" s="47" t="n">
        <v>30</v>
      </c>
      <c r="I41" s="42" t="inlineStr">
        <is>
          <t>على رأس العمل</t>
        </is>
      </c>
      <c r="J41" s="90" t="inlineStr"/>
      <c r="K41" s="42" t="inlineStr"/>
    </row>
    <row r="42" ht="21" customHeight="1">
      <c r="A42" s="49" t="n">
        <v>36</v>
      </c>
      <c r="B42" s="91" t="n">
        <v>36</v>
      </c>
      <c r="C42" s="51" t="inlineStr">
        <is>
          <t>إبراهيم علي عبد الجواد</t>
        </is>
      </c>
      <c r="D42" s="92" t="inlineStr">
        <is>
          <t>SO</t>
        </is>
      </c>
      <c r="E42" s="92" t="inlineStr"/>
      <c r="F42" s="54" t="n">
        <v>4800</v>
      </c>
      <c r="G42" s="54" t="n">
        <v>500</v>
      </c>
      <c r="H42" s="54" t="n">
        <v>30</v>
      </c>
      <c r="I42" s="92" t="inlineStr">
        <is>
          <t>على رأس العمل</t>
        </is>
      </c>
      <c r="J42" s="93" t="inlineStr"/>
      <c r="K42" s="92" t="inlineStr"/>
    </row>
    <row r="43" ht="21" customHeight="1">
      <c r="A43" s="39" t="n">
        <v>37</v>
      </c>
      <c r="B43" s="89" t="n">
        <v>37</v>
      </c>
      <c r="C43" s="41" t="inlineStr">
        <is>
          <t>عبد الواحد احمد عبد المجيد</t>
        </is>
      </c>
      <c r="D43" s="42" t="inlineStr">
        <is>
          <t>SO</t>
        </is>
      </c>
      <c r="E43" s="42" t="inlineStr"/>
      <c r="F43" s="47" t="n">
        <v>4800</v>
      </c>
      <c r="G43" s="47" t="n">
        <v>500</v>
      </c>
      <c r="H43" s="47" t="n">
        <v>30</v>
      </c>
      <c r="I43" s="42" t="inlineStr">
        <is>
          <t>على رأس العمل</t>
        </is>
      </c>
      <c r="J43" s="90" t="inlineStr"/>
      <c r="K43" s="42" t="inlineStr"/>
    </row>
    <row r="44" ht="21" customHeight="1">
      <c r="A44" s="49" t="n">
        <v>38</v>
      </c>
      <c r="B44" s="91" t="n">
        <v>38</v>
      </c>
      <c r="C44" s="51" t="inlineStr">
        <is>
          <t>محمد عبد الحميد محمد الجاويش</t>
        </is>
      </c>
      <c r="D44" s="92" t="inlineStr">
        <is>
          <t>SUP</t>
        </is>
      </c>
      <c r="E44" s="92" t="inlineStr"/>
      <c r="F44" s="54" t="n">
        <v>7200</v>
      </c>
      <c r="G44" s="54" t="n">
        <v>0</v>
      </c>
      <c r="H44" s="54" t="n">
        <v>0</v>
      </c>
      <c r="I44" s="92" t="inlineStr">
        <is>
          <t>على رأس العمل</t>
        </is>
      </c>
      <c r="J44" s="93" t="inlineStr"/>
      <c r="K44" s="92" t="inlineStr"/>
    </row>
    <row r="45" ht="21" customHeight="1">
      <c r="A45" s="39" t="n">
        <v>39</v>
      </c>
      <c r="B45" s="89" t="n">
        <v>39</v>
      </c>
      <c r="C45" s="41" t="inlineStr">
        <is>
          <t>سمير محمد صالح محمد</t>
        </is>
      </c>
      <c r="D45" s="42" t="inlineStr">
        <is>
          <t>SO</t>
        </is>
      </c>
      <c r="E45" s="42" t="inlineStr"/>
      <c r="F45" s="47" t="n">
        <v>4800</v>
      </c>
      <c r="G45" s="47" t="n">
        <v>500</v>
      </c>
      <c r="H45" s="47" t="n">
        <v>30</v>
      </c>
      <c r="I45" s="42" t="inlineStr">
        <is>
          <t>على رأس العمل</t>
        </is>
      </c>
      <c r="J45" s="90" t="inlineStr"/>
      <c r="K45" s="42" t="inlineStr"/>
    </row>
    <row r="46" ht="21" customHeight="1">
      <c r="A46" s="49" t="n">
        <v>40</v>
      </c>
      <c r="B46" s="91" t="n">
        <v>40</v>
      </c>
      <c r="C46" s="51" t="inlineStr">
        <is>
          <t>محمد عصام محمد محمد محمد</t>
        </is>
      </c>
      <c r="D46" s="92" t="inlineStr">
        <is>
          <t>SO</t>
        </is>
      </c>
      <c r="E46" s="92" t="inlineStr"/>
      <c r="F46" s="54" t="n">
        <v>4800</v>
      </c>
      <c r="G46" s="54" t="n">
        <v>500</v>
      </c>
      <c r="H46" s="54" t="n">
        <v>30</v>
      </c>
      <c r="I46" s="92" t="inlineStr">
        <is>
          <t>على رأس العمل</t>
        </is>
      </c>
      <c r="J46" s="93" t="inlineStr"/>
      <c r="K46" s="92" t="inlineStr"/>
    </row>
    <row r="47" ht="21" customHeight="1">
      <c r="A47" s="39" t="n">
        <v>41</v>
      </c>
      <c r="B47" s="89" t="n">
        <v>41</v>
      </c>
      <c r="C47" s="41" t="inlineStr">
        <is>
          <t>السيد صابر محمد مهدي</t>
        </is>
      </c>
      <c r="D47" s="42" t="inlineStr">
        <is>
          <t>SO</t>
        </is>
      </c>
      <c r="E47" s="42" t="inlineStr"/>
      <c r="F47" s="47" t="n">
        <v>4800</v>
      </c>
      <c r="G47" s="47" t="n">
        <v>500</v>
      </c>
      <c r="H47" s="47" t="n">
        <v>30</v>
      </c>
      <c r="I47" s="42" t="inlineStr">
        <is>
          <t>على رأس العمل</t>
        </is>
      </c>
      <c r="J47" s="90" t="inlineStr"/>
      <c r="K47" s="42" t="inlineStr"/>
    </row>
    <row r="48" ht="21" customHeight="1">
      <c r="A48" s="49" t="n">
        <v>42</v>
      </c>
      <c r="B48" s="91" t="n">
        <v>42</v>
      </c>
      <c r="C48" s="51" t="inlineStr">
        <is>
          <t>سامي أحمد المليجي ابوحجازي</t>
        </is>
      </c>
      <c r="D48" s="92" t="inlineStr">
        <is>
          <t>SO</t>
        </is>
      </c>
      <c r="E48" s="92" t="inlineStr"/>
      <c r="F48" s="54" t="n">
        <v>4800</v>
      </c>
      <c r="G48" s="54" t="n">
        <v>0</v>
      </c>
      <c r="H48" s="54" t="n">
        <v>30</v>
      </c>
      <c r="I48" s="92" t="inlineStr">
        <is>
          <t>على رأس العمل</t>
        </is>
      </c>
      <c r="J48" s="93" t="inlineStr"/>
      <c r="K48" s="92" t="inlineStr"/>
    </row>
    <row r="49" ht="21" customHeight="1">
      <c r="A49" s="39" t="n">
        <v>43</v>
      </c>
      <c r="B49" s="89" t="n">
        <v>43</v>
      </c>
      <c r="C49" s="41" t="inlineStr">
        <is>
          <t>علي  عبد العزيز إبراهيم الفخراني</t>
        </is>
      </c>
      <c r="D49" s="42" t="inlineStr">
        <is>
          <t>SUP</t>
        </is>
      </c>
      <c r="E49" s="42" t="inlineStr"/>
      <c r="F49" s="47" t="n">
        <v>7200</v>
      </c>
      <c r="G49" s="47" t="n">
        <v>0</v>
      </c>
      <c r="H49" s="47" t="n">
        <v>0</v>
      </c>
      <c r="I49" s="42" t="inlineStr">
        <is>
          <t>على رأس العمل</t>
        </is>
      </c>
      <c r="J49" s="90" t="inlineStr"/>
      <c r="K49" s="42" t="inlineStr"/>
    </row>
    <row r="50" ht="21" customHeight="1">
      <c r="A50" s="49" t="n">
        <v>44</v>
      </c>
      <c r="B50" s="91" t="n">
        <v>44</v>
      </c>
      <c r="C50" s="51" t="inlineStr">
        <is>
          <t>خالد عبد الرحمن عبد الغني محمد</t>
        </is>
      </c>
      <c r="D50" s="92" t="inlineStr">
        <is>
          <t>SO</t>
        </is>
      </c>
      <c r="E50" s="92" t="inlineStr"/>
      <c r="F50" s="54" t="n">
        <v>4800</v>
      </c>
      <c r="G50" s="54" t="n">
        <v>500</v>
      </c>
      <c r="H50" s="54" t="n">
        <v>30</v>
      </c>
      <c r="I50" s="92" t="inlineStr">
        <is>
          <t>على رأس العمل</t>
        </is>
      </c>
      <c r="J50" s="93" t="inlineStr"/>
      <c r="K50" s="92" t="inlineStr"/>
    </row>
    <row r="51" ht="21" customHeight="1">
      <c r="A51" s="39" t="n">
        <v>45</v>
      </c>
      <c r="B51" s="89" t="n">
        <v>45</v>
      </c>
      <c r="C51" s="41" t="inlineStr">
        <is>
          <t>صلاح الدين فتحي الدسوقي خليل</t>
        </is>
      </c>
      <c r="D51" s="42" t="inlineStr">
        <is>
          <t>SO</t>
        </is>
      </c>
      <c r="E51" s="42" t="inlineStr"/>
      <c r="F51" s="47" t="n">
        <v>4800</v>
      </c>
      <c r="G51" s="47" t="n">
        <v>500</v>
      </c>
      <c r="H51" s="47" t="n">
        <v>30</v>
      </c>
      <c r="I51" s="42" t="inlineStr">
        <is>
          <t>على رأس العمل</t>
        </is>
      </c>
      <c r="J51" s="90" t="inlineStr"/>
      <c r="K51" s="42" t="inlineStr"/>
    </row>
    <row r="52" ht="21" customHeight="1">
      <c r="A52" s="49" t="n">
        <v>46</v>
      </c>
      <c r="B52" s="91" t="n">
        <v>46</v>
      </c>
      <c r="C52" s="51" t="inlineStr">
        <is>
          <t>عبد المصلح محمود عبد المصلح</t>
        </is>
      </c>
      <c r="D52" s="92" t="inlineStr">
        <is>
          <t>SO</t>
        </is>
      </c>
      <c r="E52" s="92" t="inlineStr"/>
      <c r="F52" s="54" t="n">
        <v>4800</v>
      </c>
      <c r="G52" s="54" t="n">
        <v>500</v>
      </c>
      <c r="H52" s="54" t="n">
        <v>30</v>
      </c>
      <c r="I52" s="92" t="inlineStr">
        <is>
          <t>على رأس العمل</t>
        </is>
      </c>
      <c r="J52" s="93" t="inlineStr"/>
      <c r="K52" s="92" t="inlineStr"/>
    </row>
    <row r="53" ht="21" customHeight="1">
      <c r="A53" s="39" t="n">
        <v>47</v>
      </c>
      <c r="B53" s="89" t="n">
        <v>47</v>
      </c>
      <c r="C53" s="41" t="inlineStr">
        <is>
          <t>رضا كامل سليمان محمد</t>
        </is>
      </c>
      <c r="D53" s="42" t="inlineStr">
        <is>
          <t>SO</t>
        </is>
      </c>
      <c r="E53" s="42" t="inlineStr"/>
      <c r="F53" s="47" t="n">
        <v>4800</v>
      </c>
      <c r="G53" s="47" t="n">
        <v>400</v>
      </c>
      <c r="H53" s="47" t="n">
        <v>30</v>
      </c>
      <c r="I53" s="42" t="inlineStr">
        <is>
          <t>على رأس العمل</t>
        </is>
      </c>
      <c r="J53" s="90" t="inlineStr"/>
      <c r="K53" s="42" t="inlineStr"/>
    </row>
    <row r="54" ht="21" customHeight="1">
      <c r="A54" s="49" t="n">
        <v>48</v>
      </c>
      <c r="B54" s="91" t="n">
        <v>48</v>
      </c>
      <c r="C54" s="51" t="inlineStr">
        <is>
          <t>أحمد فرغلي  شلبي  إبراهيم</t>
        </is>
      </c>
      <c r="D54" s="92" t="inlineStr">
        <is>
          <t>SO</t>
        </is>
      </c>
      <c r="E54" s="92" t="inlineStr"/>
      <c r="F54" s="54" t="n">
        <v>4800</v>
      </c>
      <c r="G54" s="54" t="n">
        <v>400</v>
      </c>
      <c r="H54" s="54" t="n">
        <v>30</v>
      </c>
      <c r="I54" s="92" t="inlineStr">
        <is>
          <t>على رأس العمل</t>
        </is>
      </c>
      <c r="J54" s="93" t="inlineStr"/>
      <c r="K54" s="92" t="inlineStr"/>
    </row>
    <row r="55" ht="21" customHeight="1">
      <c r="A55" s="39" t="n">
        <v>49</v>
      </c>
      <c r="B55" s="89" t="n">
        <v>49</v>
      </c>
      <c r="C55" s="41" t="inlineStr">
        <is>
          <t>أحمد  السيد محمد عوض الله</t>
        </is>
      </c>
      <c r="D55" s="42" t="inlineStr">
        <is>
          <t>SO</t>
        </is>
      </c>
      <c r="E55" s="42" t="inlineStr"/>
      <c r="F55" s="47" t="n">
        <v>4800</v>
      </c>
      <c r="G55" s="47" t="n">
        <v>450</v>
      </c>
      <c r="H55" s="47" t="n">
        <v>30</v>
      </c>
      <c r="I55" s="42" t="inlineStr">
        <is>
          <t>على رأس العمل</t>
        </is>
      </c>
      <c r="J55" s="90" t="inlineStr"/>
      <c r="K55" s="42" t="inlineStr"/>
    </row>
    <row r="56" ht="21" customHeight="1">
      <c r="A56" s="49" t="n">
        <v>50</v>
      </c>
      <c r="B56" s="91" t="n">
        <v>50</v>
      </c>
      <c r="C56" s="51" t="inlineStr">
        <is>
          <t>رمضان عبد اللطيف محمد السيد</t>
        </is>
      </c>
      <c r="D56" s="92" t="inlineStr">
        <is>
          <t>SO</t>
        </is>
      </c>
      <c r="E56" s="92" t="inlineStr"/>
      <c r="F56" s="54" t="n">
        <v>4800</v>
      </c>
      <c r="G56" s="54" t="n">
        <v>500</v>
      </c>
      <c r="H56" s="54" t="n">
        <v>30</v>
      </c>
      <c r="I56" s="92" t="inlineStr">
        <is>
          <t>على رأس العمل</t>
        </is>
      </c>
      <c r="J56" s="93" t="inlineStr"/>
      <c r="K56" s="92" t="inlineStr"/>
    </row>
    <row r="57" ht="21" customHeight="1">
      <c r="A57" s="39" t="n">
        <v>51</v>
      </c>
      <c r="B57" s="89" t="n">
        <v>51</v>
      </c>
      <c r="C57" s="41" t="inlineStr">
        <is>
          <t>محمد عطوه  محمود الجندي</t>
        </is>
      </c>
      <c r="D57" s="42" t="inlineStr">
        <is>
          <t>SO</t>
        </is>
      </c>
      <c r="E57" s="42" t="inlineStr"/>
      <c r="F57" s="47" t="n">
        <v>4800</v>
      </c>
      <c r="G57" s="47" t="n">
        <v>500</v>
      </c>
      <c r="H57" s="47" t="n">
        <v>30</v>
      </c>
      <c r="I57" s="42" t="inlineStr">
        <is>
          <t>على رأس العمل</t>
        </is>
      </c>
      <c r="J57" s="90" t="inlineStr"/>
      <c r="K57" s="42" t="inlineStr"/>
    </row>
    <row r="58" ht="21" customHeight="1">
      <c r="A58" s="49" t="n">
        <v>52</v>
      </c>
      <c r="B58" s="91" t="n">
        <v>52</v>
      </c>
      <c r="C58" s="51" t="inlineStr">
        <is>
          <t>نبيل علي إبراهيم</t>
        </is>
      </c>
      <c r="D58" s="92" t="inlineStr">
        <is>
          <t>SO</t>
        </is>
      </c>
      <c r="E58" s="92" t="inlineStr"/>
      <c r="F58" s="54" t="n">
        <v>4800</v>
      </c>
      <c r="G58" s="54" t="n">
        <v>500</v>
      </c>
      <c r="H58" s="54" t="n">
        <v>30</v>
      </c>
      <c r="I58" s="92" t="inlineStr">
        <is>
          <t>على رأس العمل</t>
        </is>
      </c>
      <c r="J58" s="93" t="inlineStr"/>
      <c r="K58" s="92" t="inlineStr"/>
    </row>
    <row r="59" ht="21" customHeight="1">
      <c r="A59" s="39" t="n">
        <v>53</v>
      </c>
      <c r="B59" s="89" t="n">
        <v>53</v>
      </c>
      <c r="C59" s="41" t="inlineStr">
        <is>
          <t>محمد إبراهيم مصطفي</t>
        </is>
      </c>
      <c r="D59" s="42" t="inlineStr">
        <is>
          <t>SO</t>
        </is>
      </c>
      <c r="E59" s="42" t="inlineStr"/>
      <c r="F59" s="47" t="n">
        <v>4800</v>
      </c>
      <c r="G59" s="47" t="n">
        <v>500</v>
      </c>
      <c r="H59" s="47" t="n">
        <v>30</v>
      </c>
      <c r="I59" s="42" t="inlineStr">
        <is>
          <t>على رأس العمل</t>
        </is>
      </c>
      <c r="J59" s="90" t="inlineStr"/>
      <c r="K59" s="42" t="inlineStr"/>
    </row>
    <row r="60" ht="21" customHeight="1">
      <c r="A60" s="49" t="n">
        <v>54</v>
      </c>
      <c r="B60" s="91" t="n">
        <v>54</v>
      </c>
      <c r="C60" s="51" t="inlineStr">
        <is>
          <t>بلال أحمد شوقي</t>
        </is>
      </c>
      <c r="D60" s="92" t="inlineStr">
        <is>
          <t>SO</t>
        </is>
      </c>
      <c r="E60" s="92" t="inlineStr"/>
      <c r="F60" s="54" t="n">
        <v>4800</v>
      </c>
      <c r="G60" s="54" t="n">
        <v>0</v>
      </c>
      <c r="H60" s="54" t="n">
        <v>30</v>
      </c>
      <c r="I60" s="92" t="inlineStr">
        <is>
          <t>على رأس العمل</t>
        </is>
      </c>
      <c r="J60" s="93" t="inlineStr"/>
      <c r="K60" s="92" t="inlineStr"/>
    </row>
    <row r="61" ht="21" customHeight="1">
      <c r="A61" s="39" t="n">
        <v>55</v>
      </c>
      <c r="B61" s="89" t="n">
        <v>55</v>
      </c>
      <c r="C61" s="41" t="inlineStr">
        <is>
          <t>محمود علي محمد علي</t>
        </is>
      </c>
      <c r="D61" s="42" t="inlineStr">
        <is>
          <t>SO</t>
        </is>
      </c>
      <c r="E61" s="42" t="inlineStr"/>
      <c r="F61" s="47" t="n">
        <v>4800</v>
      </c>
      <c r="G61" s="47" t="n">
        <v>0</v>
      </c>
      <c r="H61" s="47" t="n">
        <v>30</v>
      </c>
      <c r="I61" s="42" t="inlineStr">
        <is>
          <t>على رأس العمل</t>
        </is>
      </c>
      <c r="J61" s="90" t="inlineStr"/>
      <c r="K61" s="42" t="inlineStr"/>
    </row>
    <row r="62" ht="21" customHeight="1">
      <c r="A62" s="49" t="n">
        <v>56</v>
      </c>
      <c r="B62" s="91" t="n">
        <v>56</v>
      </c>
      <c r="C62" s="51" t="inlineStr">
        <is>
          <t>رضا بسيوني إبراهيم</t>
        </is>
      </c>
      <c r="D62" s="92" t="inlineStr">
        <is>
          <t>SO</t>
        </is>
      </c>
      <c r="E62" s="92" t="inlineStr"/>
      <c r="F62" s="54" t="n">
        <v>4800</v>
      </c>
      <c r="G62" s="54" t="n">
        <v>250</v>
      </c>
      <c r="H62" s="54" t="n">
        <v>30</v>
      </c>
      <c r="I62" s="92" t="inlineStr">
        <is>
          <t>على رأس العمل</t>
        </is>
      </c>
      <c r="J62" s="93" t="inlineStr"/>
      <c r="K62" s="92" t="inlineStr"/>
    </row>
    <row r="63" ht="21" customHeight="1">
      <c r="A63" s="39" t="n">
        <v>57</v>
      </c>
      <c r="B63" s="89" t="n">
        <v>57</v>
      </c>
      <c r="C63" s="41" t="inlineStr">
        <is>
          <t>حسن صالح حسن إبراهيم</t>
        </is>
      </c>
      <c r="D63" s="42" t="inlineStr">
        <is>
          <t>SO</t>
        </is>
      </c>
      <c r="E63" s="42" t="inlineStr"/>
      <c r="F63" s="47" t="n">
        <v>4800</v>
      </c>
      <c r="G63" s="47" t="n">
        <v>0</v>
      </c>
      <c r="H63" s="47" t="n">
        <v>30</v>
      </c>
      <c r="I63" s="42" t="inlineStr">
        <is>
          <t>على رأس العمل</t>
        </is>
      </c>
      <c r="J63" s="90" t="inlineStr"/>
      <c r="K63" s="42" t="inlineStr"/>
    </row>
    <row r="64" ht="21" customHeight="1">
      <c r="A64" s="49" t="n">
        <v>58</v>
      </c>
      <c r="B64" s="91" t="n">
        <v>58</v>
      </c>
      <c r="C64" s="51" t="inlineStr">
        <is>
          <t>علي عبده السيد علي</t>
        </is>
      </c>
      <c r="D64" s="92" t="inlineStr">
        <is>
          <t>SO</t>
        </is>
      </c>
      <c r="E64" s="92" t="inlineStr"/>
      <c r="F64" s="54" t="n">
        <v>4800</v>
      </c>
      <c r="G64" s="54" t="n">
        <v>100</v>
      </c>
      <c r="H64" s="54" t="n">
        <v>30</v>
      </c>
      <c r="I64" s="92" t="inlineStr">
        <is>
          <t>على رأس العمل</t>
        </is>
      </c>
      <c r="J64" s="93" t="inlineStr"/>
      <c r="K64" s="92" t="inlineStr"/>
    </row>
    <row r="65" ht="21" customHeight="1">
      <c r="A65" s="39" t="n">
        <v>59</v>
      </c>
      <c r="B65" s="89" t="n">
        <v>59</v>
      </c>
      <c r="C65" s="41" t="inlineStr">
        <is>
          <t>حسن محمد حسن حسيني</t>
        </is>
      </c>
      <c r="D65" s="42" t="inlineStr">
        <is>
          <t>SO</t>
        </is>
      </c>
      <c r="E65" s="42" t="n">
        <v>10000</v>
      </c>
      <c r="F65" s="47" t="n">
        <v>10000</v>
      </c>
      <c r="G65" s="47" t="n">
        <v>0</v>
      </c>
      <c r="H65" s="47" t="n">
        <v>0</v>
      </c>
      <c r="I65" s="42" t="inlineStr">
        <is>
          <t>على رأس العمل</t>
        </is>
      </c>
      <c r="J65" s="90" t="inlineStr"/>
      <c r="K65" s="42" t="inlineStr"/>
    </row>
    <row r="66">
      <c r="A66" s="15" t="inlineStr">
        <is>
          <t>الإجمالي — 59 موظفًا</t>
        </is>
      </c>
      <c r="B66" s="55" t="n"/>
      <c r="C66" s="55" t="n"/>
      <c r="D66" s="55" t="n"/>
      <c r="E66" s="55" t="n"/>
      <c r="F66" s="17">
        <f>SUM(F7:F65)</f>
        <v/>
      </c>
      <c r="G66" s="17">
        <f>SUM(G7:G65)</f>
        <v/>
      </c>
      <c r="H66" s="17">
        <f>SUM(H7:H65)</f>
        <v/>
      </c>
      <c r="I66" s="57" t="n"/>
      <c r="J66" s="57" t="n"/>
      <c r="K66" s="57" t="n"/>
    </row>
  </sheetData>
  <autoFilter ref="A6:K65"/>
  <mergeCells count="4">
    <mergeCell ref="A2:K2"/>
    <mergeCell ref="A1:K1"/>
    <mergeCell ref="A4:K4"/>
    <mergeCell ref="A66:E66"/>
  </mergeCells>
  <dataValidations count="1">
    <dataValidation sqref="I7:I65" showDropDown="0" showInputMessage="0" showErrorMessage="1" allowBlank="1" errorTitle="قيمة غير صحيحة" error="اختر من القائمة" type="list">
      <formula1>"على رأس العمل,موقوف,منتهي الخدمة"</formula1>
    </dataValidation>
  </dataValidations>
  <pageMargins left="0.75" right="0.75" top="1" bottom="1" header="0.5" footer="0.5"/>
  <pageSetup orientation="landscape" fitToHeight="0" fitToWidth="1"/>
</worksheet>
</file>

<file path=xl/worksheets/sheet17.xml><?xml version="1.0" encoding="utf-8"?>
<worksheet xmlns="http://schemas.openxmlformats.org/spreadsheetml/2006/main">
  <sheetPr>
    <tabColor rgb="00B8860B"/>
    <outlinePr summaryBelow="1" summaryRight="1"/>
    <pageSetUpPr/>
  </sheetPr>
  <dimension ref="A1:F31"/>
  <sheetViews>
    <sheetView showGridLines="0" rightToLeft="1" zoomScale="100" workbookViewId="0">
      <selection activeCell="A1" sqref="A1"/>
    </sheetView>
  </sheetViews>
  <sheetFormatPr baseColWidth="8" defaultRowHeight="15"/>
  <cols>
    <col width="14" customWidth="1" min="1" max="1"/>
    <col width="12" customWidth="1" min="2" max="2"/>
    <col width="11" customWidth="1" min="3" max="3"/>
    <col width="12" customWidth="1" min="4" max="4"/>
    <col width="14" customWidth="1" min="5" max="5"/>
    <col width="14" customWidth="1" min="6" max="6"/>
  </cols>
  <sheetData>
    <row r="1" ht="38" customHeight="1">
      <c r="A1" s="81" t="inlineStr">
        <is>
          <t>إعدادات المسير — القيم التي يعتمد عليها حساب كل الشهور</t>
        </is>
      </c>
    </row>
    <row r="3">
      <c r="A3" s="7" t="inlineStr">
        <is>
          <t>١) القيم العامة</t>
        </is>
      </c>
    </row>
    <row r="4" ht="22" customHeight="1">
      <c r="A4" s="94" t="inlineStr">
        <is>
          <t>السنة المالية</t>
        </is>
      </c>
      <c r="B4" s="29" t="n"/>
      <c r="C4" s="95" t="n">
        <v>2026</v>
      </c>
      <c r="D4" s="96" t="inlineStr">
        <is>
          <t>تظهر في أسماء الشهور</t>
        </is>
      </c>
      <c r="E4" s="29" t="n"/>
      <c r="F4" s="29" t="n"/>
    </row>
    <row r="5" ht="22" customHeight="1">
      <c r="A5" s="94" t="inlineStr">
        <is>
          <t>العملة</t>
        </is>
      </c>
      <c r="B5" s="29" t="n"/>
      <c r="C5" s="97" t="inlineStr">
        <is>
          <t>ج.م</t>
        </is>
      </c>
      <c r="D5" s="96" t="inlineStr">
        <is>
          <t>جنيه مصري</t>
        </is>
      </c>
      <c r="E5" s="29" t="n"/>
      <c r="F5" s="29" t="n"/>
    </row>
    <row r="6" ht="22" customHeight="1">
      <c r="A6" s="94" t="inlineStr">
        <is>
          <t>أيام الراحة الشهرية</t>
        </is>
      </c>
      <c r="B6" s="29" t="n"/>
      <c r="C6" s="95" t="n">
        <v>4</v>
      </c>
      <c r="D6" s="96" t="inlineStr">
        <is>
          <t>تُخصم من أيام الشهر لحساب أيام المعيار</t>
        </is>
      </c>
      <c r="E6" s="29" t="n"/>
      <c r="F6" s="29" t="n"/>
    </row>
    <row r="7" ht="22" customHeight="1">
      <c r="A7" s="94" t="inlineStr">
        <is>
          <t>مقسوم قيمة اليوم</t>
        </is>
      </c>
      <c r="B7" s="29" t="n"/>
      <c r="C7" s="95" t="n">
        <v>30</v>
      </c>
      <c r="D7" s="96" t="inlineStr">
        <is>
          <t>قيمة اليوم = الراتب الأساسي ÷ هذا الرقم</t>
        </is>
      </c>
      <c r="E7" s="29" t="n"/>
      <c r="F7" s="29" t="n"/>
    </row>
    <row r="8" ht="22" customHeight="1">
      <c r="A8" s="94" t="inlineStr">
        <is>
          <t>بدل الوجبة اليومي</t>
        </is>
      </c>
      <c r="B8" s="29" t="n"/>
      <c r="C8" s="98" t="n">
        <v>30</v>
      </c>
      <c r="D8" s="96" t="inlineStr">
        <is>
          <t>يُضرب في أيام الحضور الفعلية</t>
        </is>
      </c>
      <c r="E8" s="29" t="n"/>
      <c r="F8" s="29" t="n"/>
    </row>
    <row r="9" ht="22" customHeight="1">
      <c r="A9" s="94" t="inlineStr">
        <is>
          <t>معامل أجر يوم العطلة</t>
        </is>
      </c>
      <c r="B9" s="29" t="n"/>
      <c r="C9" s="95" t="n">
        <v>2</v>
      </c>
      <c r="D9" s="96" t="inlineStr">
        <is>
          <t>أجر يوم العطلة = قيمة اليوم × المعامل</t>
        </is>
      </c>
      <c r="E9" s="29" t="n"/>
      <c r="F9" s="29" t="n"/>
    </row>
    <row r="11">
      <c r="A11" s="7" t="inlineStr">
        <is>
          <t>٢) رموز الحضور وأوزانها (عدّل الوزن فقط إن تغيّرت السياسة)</t>
        </is>
      </c>
    </row>
    <row r="13">
      <c r="A13" s="24" t="inlineStr">
        <is>
          <t>الرمز</t>
        </is>
      </c>
      <c r="B13" s="24" t="inlineStr">
        <is>
          <t>البيان</t>
        </is>
      </c>
      <c r="C13" s="24" t="inlineStr">
        <is>
          <t>الوزن</t>
        </is>
      </c>
      <c r="D13" s="24" t="inlineStr">
        <is>
          <t>ملاحظة</t>
        </is>
      </c>
      <c r="E13" s="29" t="n"/>
      <c r="F13" s="29" t="n"/>
    </row>
    <row r="14" ht="20" customHeight="1">
      <c r="A14" s="99" t="inlineStr">
        <is>
          <t>P</t>
        </is>
      </c>
      <c r="B14" s="100" t="inlineStr">
        <is>
          <t>حاضر — يوم عمل كامل</t>
        </is>
      </c>
      <c r="C14" s="101" t="n">
        <v>1</v>
      </c>
      <c r="D14" s="102" t="inlineStr">
        <is>
          <t>يُحتسب يومًا كاملًا</t>
        </is>
      </c>
      <c r="E14" s="29" t="n"/>
      <c r="F14" s="29" t="n"/>
    </row>
    <row r="15" ht="20" customHeight="1">
      <c r="A15" s="103" t="inlineStr">
        <is>
          <t>غ</t>
        </is>
      </c>
      <c r="B15" s="100" t="inlineStr">
        <is>
          <t>غياب دون إذن</t>
        </is>
      </c>
      <c r="C15" s="101" t="n">
        <v>0</v>
      </c>
      <c r="D15" s="102" t="inlineStr">
        <is>
          <t>لا يُحتسب</t>
        </is>
      </c>
      <c r="E15" s="29" t="n"/>
      <c r="F15" s="29" t="n"/>
    </row>
    <row r="16" ht="20" customHeight="1">
      <c r="A16" s="104" t="inlineStr">
        <is>
          <t>إ</t>
        </is>
      </c>
      <c r="B16" s="100" t="inlineStr">
        <is>
          <t>إجازة مدفوعة</t>
        </is>
      </c>
      <c r="C16" s="101" t="n">
        <v>1</v>
      </c>
      <c r="D16" s="102" t="inlineStr">
        <is>
          <t>تُحتسب يومًا كاملًا</t>
        </is>
      </c>
      <c r="E16" s="29" t="n"/>
      <c r="F16" s="29" t="n"/>
    </row>
    <row r="17" ht="20" customHeight="1">
      <c r="A17" s="105" t="inlineStr">
        <is>
          <t>م</t>
        </is>
      </c>
      <c r="B17" s="100" t="inlineStr">
        <is>
          <t>إجازة مرضية</t>
        </is>
      </c>
      <c r="C17" s="101" t="n">
        <v>1</v>
      </c>
      <c r="D17" s="102" t="inlineStr">
        <is>
          <t>عدّل الوزن إلى 0 أو 0.5 حسب اللائحة</t>
        </is>
      </c>
      <c r="E17" s="29" t="n"/>
      <c r="F17" s="29" t="n"/>
    </row>
    <row r="18" ht="20" customHeight="1">
      <c r="A18" s="106" t="inlineStr">
        <is>
          <t>خ</t>
        </is>
      </c>
      <c r="B18" s="100" t="inlineStr">
        <is>
          <t>نصف يوم</t>
        </is>
      </c>
      <c r="C18" s="101" t="n">
        <v>0.5</v>
      </c>
      <c r="D18" s="102" t="inlineStr">
        <is>
          <t>يُحتسب نصف يوم</t>
        </is>
      </c>
      <c r="E18" s="29" t="n"/>
      <c r="F18" s="29" t="n"/>
    </row>
    <row r="19" ht="20" customHeight="1">
      <c r="A19" s="107" t="inlineStr">
        <is>
          <t>د</t>
        </is>
      </c>
      <c r="B19" s="100" t="inlineStr">
        <is>
          <t>دبل شيفت</t>
        </is>
      </c>
      <c r="C19" s="101" t="n">
        <v>2</v>
      </c>
      <c r="D19" s="102" t="inlineStr">
        <is>
          <t>يُحتسب يومين</t>
        </is>
      </c>
      <c r="E19" s="29" t="n"/>
      <c r="F19" s="29" t="n"/>
    </row>
    <row r="21">
      <c r="A21" s="108" t="inlineStr">
        <is>
          <t>٣) أيام العطل الرسمية (تُدفع بالمعامل أعلاه لمن حضر فيها)</t>
        </is>
      </c>
    </row>
    <row r="22">
      <c r="A22" s="24" t="inlineStr">
        <is>
          <t>الشهر</t>
        </is>
      </c>
      <c r="B22" s="24" t="inlineStr">
        <is>
          <t>رقم الشهر</t>
        </is>
      </c>
      <c r="C22" s="24" t="inlineStr">
        <is>
          <t>اليوم</t>
        </is>
      </c>
      <c r="D22" s="24" t="inlineStr">
        <is>
          <t>البيان</t>
        </is>
      </c>
      <c r="E22" s="29" t="n"/>
      <c r="F22" s="29" t="n"/>
    </row>
    <row r="23">
      <c r="A23" s="109" t="inlineStr">
        <is>
          <t>07 - يوليو</t>
        </is>
      </c>
      <c r="B23" s="110" t="n">
        <v>7</v>
      </c>
      <c r="C23" s="110" t="n">
        <v>2</v>
      </c>
      <c r="D23" s="100" t="inlineStr">
        <is>
          <t>عطلة رسمية (كما في الشيت الأصلي)</t>
        </is>
      </c>
      <c r="E23" s="29" t="n"/>
      <c r="F23" s="29" t="n"/>
    </row>
    <row r="24">
      <c r="A24" s="109" t="inlineStr">
        <is>
          <t>07 - يوليو</t>
        </is>
      </c>
      <c r="B24" s="110" t="n">
        <v>7</v>
      </c>
      <c r="C24" s="110" t="n">
        <v>23</v>
      </c>
      <c r="D24" s="100" t="inlineStr">
        <is>
          <t>ثورة 23 يوليو</t>
        </is>
      </c>
      <c r="E24" s="29" t="n"/>
      <c r="F24" s="29" t="n"/>
    </row>
    <row r="25">
      <c r="A25" s="109" t="inlineStr">
        <is>
          <t>01 - يناير</t>
        </is>
      </c>
      <c r="B25" s="110" t="n">
        <v>1</v>
      </c>
      <c r="C25" s="110" t="n">
        <v>7</v>
      </c>
      <c r="D25" s="100" t="inlineStr">
        <is>
          <t>عيد الميلاد المجيد</t>
        </is>
      </c>
      <c r="E25" s="29" t="n"/>
      <c r="F25" s="29" t="n"/>
    </row>
    <row r="26">
      <c r="A26" s="109" t="inlineStr">
        <is>
          <t>01 - يناير</t>
        </is>
      </c>
      <c r="B26" s="110" t="n">
        <v>1</v>
      </c>
      <c r="C26" s="110" t="n">
        <v>25</v>
      </c>
      <c r="D26" s="100" t="inlineStr">
        <is>
          <t>ثورة 25 يناير</t>
        </is>
      </c>
      <c r="E26" s="29" t="n"/>
      <c r="F26" s="29" t="n"/>
    </row>
    <row r="27">
      <c r="A27" s="109" t="inlineStr">
        <is>
          <t>04 - أبريل</t>
        </is>
      </c>
      <c r="B27" s="110" t="n">
        <v>4</v>
      </c>
      <c r="C27" s="110" t="n">
        <v>25</v>
      </c>
      <c r="D27" s="100" t="inlineStr">
        <is>
          <t>عيد تحرير سيناء</t>
        </is>
      </c>
      <c r="E27" s="29" t="n"/>
      <c r="F27" s="29" t="n"/>
    </row>
    <row r="28">
      <c r="A28" s="109" t="inlineStr">
        <is>
          <t>05 - مايو</t>
        </is>
      </c>
      <c r="B28" s="110" t="n">
        <v>5</v>
      </c>
      <c r="C28" s="110" t="n">
        <v>1</v>
      </c>
      <c r="D28" s="100" t="inlineStr">
        <is>
          <t>عيد العمال</t>
        </is>
      </c>
      <c r="E28" s="29" t="n"/>
      <c r="F28" s="29" t="n"/>
    </row>
    <row r="29">
      <c r="A29" s="109" t="inlineStr">
        <is>
          <t>06 - يونيو</t>
        </is>
      </c>
      <c r="B29" s="110" t="n">
        <v>6</v>
      </c>
      <c r="C29" s="110" t="n">
        <v>30</v>
      </c>
      <c r="D29" s="100" t="inlineStr">
        <is>
          <t>ثورة 30 يونيو</t>
        </is>
      </c>
      <c r="E29" s="29" t="n"/>
      <c r="F29" s="29" t="n"/>
    </row>
    <row r="30">
      <c r="A30" s="109" t="inlineStr">
        <is>
          <t>10 - أكتوبر</t>
        </is>
      </c>
      <c r="B30" s="110" t="n">
        <v>10</v>
      </c>
      <c r="C30" s="110" t="n">
        <v>6</v>
      </c>
      <c r="D30" s="100" t="inlineStr">
        <is>
          <t>عيد القوات المسلحة</t>
        </is>
      </c>
      <c r="E30" s="29" t="n"/>
      <c r="F30" s="29" t="n"/>
    </row>
    <row r="31" ht="30" customHeight="1">
      <c r="A31" s="87" t="inlineStr">
        <is>
          <t>أضف الأعياد الإسلامية المتغيرة (الفطر، الأضحى، المولد) في الصفوف التالية بنفس الطريقة: رقم الشهر ثم اليوم.</t>
        </is>
      </c>
    </row>
  </sheetData>
  <mergeCells count="33">
    <mergeCell ref="D13:F13"/>
    <mergeCell ref="D27:F27"/>
    <mergeCell ref="D17:F17"/>
    <mergeCell ref="D7:F7"/>
    <mergeCell ref="A3:F3"/>
    <mergeCell ref="A21:F21"/>
    <mergeCell ref="D16:F16"/>
    <mergeCell ref="A6:B6"/>
    <mergeCell ref="D28:F28"/>
    <mergeCell ref="A7:B7"/>
    <mergeCell ref="D4:F4"/>
    <mergeCell ref="D18:F18"/>
    <mergeCell ref="D9:F9"/>
    <mergeCell ref="D30:F30"/>
    <mergeCell ref="D8:F8"/>
    <mergeCell ref="D25:F25"/>
    <mergeCell ref="D15:F15"/>
    <mergeCell ref="D24:F24"/>
    <mergeCell ref="D14:F14"/>
    <mergeCell ref="D29:F29"/>
    <mergeCell ref="D5:F5"/>
    <mergeCell ref="D23:F23"/>
    <mergeCell ref="A5:B5"/>
    <mergeCell ref="A31:F31"/>
    <mergeCell ref="D26:F26"/>
    <mergeCell ref="A8:B8"/>
    <mergeCell ref="A4:B4"/>
    <mergeCell ref="A11:F11"/>
    <mergeCell ref="D19:F19"/>
    <mergeCell ref="A1:F1"/>
    <mergeCell ref="D22:F22"/>
    <mergeCell ref="A9:B9"/>
    <mergeCell ref="D6:F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2026-11-04T15:30:06Z</dcterms:created>
  <dcterms:modified xmlns:dcterms="http://purl.org/dc/terms/" xmlns:xsi="http://www.w3.org/2001/XMLSchema-instance" xsi:type="dcterms:W3CDTF">2026-11-04T15:30:13Z</dcterms:modified>
</cp:coreProperties>
</file>